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8163128-A69A-42FF-8B69-FD8B4F349C85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Ind 30+30" sheetId="1" r:id="rId1"/>
    <sheet name="Finaalid" sheetId="2" r:id="rId2"/>
  </sheets>
  <calcPr calcId="181029"/>
</workbook>
</file>

<file path=xl/calcChain.xml><?xml version="1.0" encoding="utf-8"?>
<calcChain xmlns="http://schemas.openxmlformats.org/spreadsheetml/2006/main">
  <c r="U20" i="2" l="1"/>
  <c r="U19" i="2"/>
  <c r="U17" i="2"/>
  <c r="T17" i="2"/>
  <c r="AZ16" i="2"/>
  <c r="AY16" i="2"/>
  <c r="AJ16" i="2"/>
  <c r="AK16" i="2" s="1"/>
  <c r="U15" i="2"/>
  <c r="T15" i="2"/>
  <c r="V16" i="2" s="1"/>
  <c r="U14" i="2"/>
  <c r="T14" i="2"/>
  <c r="AZ13" i="2"/>
  <c r="AY13" i="2"/>
  <c r="AJ13" i="2"/>
  <c r="AK13" i="2" s="1"/>
  <c r="V13" i="2"/>
  <c r="U12" i="2"/>
  <c r="T12" i="2"/>
  <c r="T10" i="2"/>
  <c r="C10" i="2"/>
  <c r="AY9" i="2"/>
  <c r="AK9" i="2"/>
  <c r="AJ9" i="2"/>
  <c r="T8" i="2"/>
  <c r="U10" i="2" s="1"/>
  <c r="T7" i="2"/>
  <c r="AY6" i="2"/>
  <c r="AZ6" i="2" s="1"/>
  <c r="AK6" i="2"/>
  <c r="AJ6" i="2"/>
  <c r="V6" i="2"/>
  <c r="AM13" i="2" s="1"/>
  <c r="T5" i="2"/>
  <c r="U5" i="2" s="1"/>
  <c r="BS10" i="1"/>
  <c r="BH10" i="1"/>
  <c r="AW10" i="1"/>
  <c r="AK10" i="1"/>
  <c r="Z10" i="1"/>
  <c r="O10" i="1"/>
  <c r="BS11" i="1"/>
  <c r="BH11" i="1"/>
  <c r="AW11" i="1"/>
  <c r="AK11" i="1"/>
  <c r="Z11" i="1"/>
  <c r="O11" i="1"/>
  <c r="BS12" i="1"/>
  <c r="BH12" i="1"/>
  <c r="AW12" i="1"/>
  <c r="AK12" i="1"/>
  <c r="Z12" i="1"/>
  <c r="O12" i="1"/>
  <c r="BS14" i="1"/>
  <c r="BH14" i="1"/>
  <c r="AW14" i="1"/>
  <c r="AK14" i="1"/>
  <c r="Z14" i="1"/>
  <c r="O14" i="1"/>
  <c r="BS6" i="1"/>
  <c r="BH6" i="1"/>
  <c r="AW6" i="1"/>
  <c r="AK6" i="1"/>
  <c r="Z6" i="1"/>
  <c r="O6" i="1"/>
  <c r="BS8" i="1"/>
  <c r="BH8" i="1"/>
  <c r="AW8" i="1"/>
  <c r="AK8" i="1"/>
  <c r="Z8" i="1"/>
  <c r="O8" i="1"/>
  <c r="BS7" i="1"/>
  <c r="BH7" i="1"/>
  <c r="AW7" i="1"/>
  <c r="AK7" i="1"/>
  <c r="Z7" i="1"/>
  <c r="O7" i="1"/>
  <c r="BS13" i="1"/>
  <c r="BH13" i="1"/>
  <c r="AW13" i="1"/>
  <c r="BT13" i="1" s="1"/>
  <c r="AK13" i="1"/>
  <c r="Z13" i="1"/>
  <c r="O13" i="1"/>
  <c r="BS9" i="1"/>
  <c r="BH9" i="1"/>
  <c r="AW9" i="1"/>
  <c r="AK9" i="1"/>
  <c r="Z9" i="1"/>
  <c r="O9" i="1"/>
  <c r="C9" i="1"/>
  <c r="BS5" i="1"/>
  <c r="BH5" i="1"/>
  <c r="AW5" i="1"/>
  <c r="AK5" i="1"/>
  <c r="Z5" i="1"/>
  <c r="O5" i="1"/>
  <c r="AL9" i="1" l="1"/>
  <c r="AL7" i="1"/>
  <c r="AL13" i="1"/>
  <c r="BU13" i="1" s="1"/>
  <c r="AL12" i="1"/>
  <c r="BT12" i="1"/>
  <c r="BT5" i="1"/>
  <c r="BT9" i="1"/>
  <c r="BU9" i="1" s="1"/>
  <c r="AL5" i="1"/>
  <c r="BT8" i="1"/>
  <c r="BT6" i="1"/>
  <c r="BT14" i="1"/>
  <c r="BT11" i="1"/>
  <c r="BT10" i="1"/>
  <c r="BT7" i="1"/>
  <c r="BU7" i="1" s="1"/>
  <c r="AL8" i="1"/>
  <c r="AL6" i="1"/>
  <c r="AL14" i="1"/>
  <c r="AL11" i="1"/>
  <c r="AL10" i="1"/>
  <c r="AM16" i="2"/>
  <c r="AM9" i="2"/>
  <c r="U7" i="2"/>
  <c r="AZ9" i="2"/>
  <c r="U8" i="2"/>
  <c r="V9" i="2"/>
  <c r="AM6" i="2" s="1"/>
  <c r="BU6" i="1" l="1"/>
  <c r="BU12" i="1"/>
  <c r="BU11" i="1"/>
  <c r="BU5" i="1"/>
  <c r="BU10" i="1"/>
  <c r="BU8" i="1"/>
  <c r="BU14" i="1"/>
  <c r="BV14" i="1" l="1"/>
  <c r="BV5" i="1"/>
  <c r="BV10" i="1"/>
  <c r="BV9" i="1"/>
  <c r="BV7" i="1"/>
  <c r="BV8" i="1"/>
  <c r="BV11" i="1"/>
  <c r="BV13" i="1"/>
  <c r="BV6" i="1"/>
  <c r="BV12" i="1"/>
</calcChain>
</file>

<file path=xl/sharedStrings.xml><?xml version="1.0" encoding="utf-8"?>
<sst xmlns="http://schemas.openxmlformats.org/spreadsheetml/2006/main" count="66" uniqueCount="33">
  <si>
    <t>Laheva</t>
  </si>
  <si>
    <t>05.09.2020</t>
  </si>
  <si>
    <t>Jrk</t>
  </si>
  <si>
    <t>Aeglane</t>
  </si>
  <si>
    <t>Kiire</t>
  </si>
  <si>
    <t>Summa</t>
  </si>
  <si>
    <t>KOHT</t>
  </si>
  <si>
    <t>nimi</t>
  </si>
  <si>
    <t>S.a.</t>
  </si>
  <si>
    <t>klubi</t>
  </si>
  <si>
    <t>I</t>
  </si>
  <si>
    <t>II</t>
  </si>
  <si>
    <t>III</t>
  </si>
  <si>
    <t>A</t>
  </si>
  <si>
    <t>K</t>
  </si>
  <si>
    <t>Heili Lepp</t>
  </si>
  <si>
    <t>KL MäLK</t>
  </si>
  <si>
    <t>Väino Eller</t>
  </si>
  <si>
    <t>Liivika Breivel</t>
  </si>
  <si>
    <t>Alar Tammela</t>
  </si>
  <si>
    <t>Arles Taal</t>
  </si>
  <si>
    <t>Haapsalu</t>
  </si>
  <si>
    <t>Endi Tõnisma</t>
  </si>
  <si>
    <t>Kaiu LK</t>
  </si>
  <si>
    <t>Tõives Raudsaar</t>
  </si>
  <si>
    <t>Elva LK</t>
  </si>
  <si>
    <t>Marit Tammela</t>
  </si>
  <si>
    <t>Alar Heinsaar</t>
  </si>
  <si>
    <t>Toomas Hallik</t>
  </si>
  <si>
    <t>EKV Jooksev Metssiga, Finaalid</t>
  </si>
  <si>
    <t>Eesti Karikavõistlused 2020</t>
  </si>
  <si>
    <t>Eesti Karikavõistlus 2020</t>
  </si>
  <si>
    <t>EKV Jooksev Metssiga, 30+30, 50RT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</si>
</sst>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rgb="FF000000"/>
      <name val="Arial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000000"/>
      <name val="Arial"/>
      <family val="2"/>
    </font>
    <font>
      <sz val="6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8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20" fillId="0" borderId="0" xfId="0" applyFont="1" applyAlignment="1">
      <alignment vertical="top"/>
    </xf>
    <xf numFmtId="0" fontId="17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/>
    <xf numFmtId="0" fontId="14" fillId="0" borderId="0" xfId="0" applyFont="1" applyAlignment="1"/>
    <xf numFmtId="0" fontId="17" fillId="0" borderId="0" xfId="0" applyFont="1" applyAlignment="1">
      <alignment vertical="top"/>
    </xf>
    <xf numFmtId="0" fontId="14" fillId="0" borderId="0" xfId="0" applyFont="1" applyAlignment="1">
      <alignment horizontal="center"/>
    </xf>
    <xf numFmtId="0" fontId="18" fillId="0" borderId="3" xfId="0" applyFont="1" applyBorder="1" applyAlignment="1">
      <alignment horizontal="center"/>
    </xf>
    <xf numFmtId="0" fontId="22" fillId="0" borderId="0" xfId="0" applyFont="1"/>
    <xf numFmtId="0" fontId="22" fillId="0" borderId="0" xfId="0" applyFont="1" applyAlignment="1"/>
    <xf numFmtId="0" fontId="15" fillId="0" borderId="4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7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6" fillId="0" borderId="4" xfId="0" applyFont="1" applyBorder="1" applyAlignment="1">
      <alignment horizontal="right" vertical="top"/>
    </xf>
    <xf numFmtId="1" fontId="19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7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5" fillId="0" borderId="11" xfId="0" applyFont="1" applyBorder="1" applyAlignment="1">
      <alignment vertical="top"/>
    </xf>
    <xf numFmtId="0" fontId="16" fillId="0" borderId="11" xfId="0" applyFont="1" applyBorder="1" applyAlignment="1">
      <alignment vertical="top"/>
    </xf>
    <xf numFmtId="0" fontId="17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X14"/>
  <sheetViews>
    <sheetView showGridLines="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4" sqref="B4"/>
    </sheetView>
  </sheetViews>
  <sheetFormatPr defaultColWidth="14.44140625" defaultRowHeight="15.75" customHeight="1" outlineLevelCol="1" x14ac:dyDescent="0.25"/>
  <cols>
    <col min="1" max="1" width="4.44140625" customWidth="1"/>
    <col min="2" max="2" width="19" customWidth="1"/>
    <col min="3" max="3" width="4.6640625" customWidth="1"/>
    <col min="4" max="4" width="8.88671875" customWidth="1" collapsed="1"/>
    <col min="5" max="14" width="3.109375" hidden="1" customWidth="1" outlineLevel="1"/>
    <col min="15" max="15" width="3.6640625" customWidth="1" collapsed="1"/>
    <col min="16" max="25" width="3.109375" hidden="1" customWidth="1" outlineLevel="1"/>
    <col min="26" max="26" width="3.6640625" customWidth="1" collapsed="1"/>
    <col min="27" max="36" width="3.109375" hidden="1" customWidth="1" outlineLevel="1"/>
    <col min="37" max="37" width="3.6640625" customWidth="1"/>
    <col min="38" max="38" width="4.88671875" customWidth="1" collapsed="1"/>
    <col min="39" max="41" width="3.109375" hidden="1" customWidth="1" outlineLevel="1"/>
    <col min="42" max="43" width="2.109375" hidden="1" customWidth="1" outlineLevel="1"/>
    <col min="44" max="45" width="3.109375" hidden="1" customWidth="1" outlineLevel="1"/>
    <col min="46" max="47" width="2.109375" hidden="1" customWidth="1" outlineLevel="1"/>
    <col min="48" max="48" width="3.109375" hidden="1" customWidth="1" outlineLevel="1"/>
    <col min="49" max="49" width="5.109375" customWidth="1" collapsed="1"/>
    <col min="50" max="51" width="2.109375" hidden="1" customWidth="1" outlineLevel="1"/>
    <col min="52" max="52" width="3.109375" hidden="1" customWidth="1" outlineLevel="1"/>
    <col min="53" max="53" width="2.109375" hidden="1" customWidth="1" outlineLevel="1"/>
    <col min="54" max="58" width="3.109375" hidden="1" customWidth="1" outlineLevel="1"/>
    <col min="59" max="59" width="2.88671875" hidden="1" customWidth="1" outlineLevel="1"/>
    <col min="60" max="60" width="3.5546875" customWidth="1" collapsed="1"/>
    <col min="61" max="61" width="3.109375" hidden="1" customWidth="1" outlineLevel="1"/>
    <col min="62" max="64" width="2.109375" hidden="1" customWidth="1" outlineLevel="1"/>
    <col min="65" max="65" width="3.109375" hidden="1" customWidth="1" outlineLevel="1"/>
    <col min="66" max="66" width="2.109375" hidden="1" customWidth="1" outlineLevel="1"/>
    <col min="67" max="67" width="3.109375" hidden="1" customWidth="1" outlineLevel="1"/>
    <col min="68" max="68" width="3.5546875" hidden="1" customWidth="1" outlineLevel="1"/>
    <col min="69" max="69" width="2.109375" hidden="1" customWidth="1" outlineLevel="1"/>
    <col min="70" max="70" width="3.109375" hidden="1" customWidth="1" outlineLevel="1"/>
    <col min="71" max="71" width="3.5546875" customWidth="1"/>
    <col min="72" max="72" width="4.88671875" customWidth="1"/>
    <col min="73" max="73" width="8.5546875" customWidth="1"/>
    <col min="74" max="74" width="7" customWidth="1"/>
  </cols>
  <sheetData>
    <row r="1" spans="1:76" ht="15.75" customHeight="1" x14ac:dyDescent="0.3">
      <c r="A1" s="1"/>
      <c r="B1" s="67" t="s">
        <v>32</v>
      </c>
      <c r="C1" s="65"/>
      <c r="D1" s="65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3"/>
      <c r="AM1" s="2"/>
      <c r="AN1" s="2"/>
      <c r="AO1" s="2"/>
      <c r="AP1" s="2"/>
      <c r="AQ1" s="2"/>
      <c r="AR1" s="2"/>
      <c r="AS1" s="2"/>
      <c r="AT1" s="2"/>
      <c r="AU1" s="2"/>
      <c r="AV1" s="2"/>
      <c r="AW1" s="3" t="s">
        <v>0</v>
      </c>
      <c r="BH1" s="4"/>
      <c r="BI1" s="5"/>
      <c r="BJ1" s="5"/>
      <c r="BK1" s="5"/>
      <c r="BL1" s="5"/>
      <c r="BM1" s="5"/>
      <c r="BN1" s="5"/>
      <c r="BO1" s="5"/>
      <c r="BP1" s="5"/>
      <c r="BQ1" s="5"/>
      <c r="BR1" s="5"/>
      <c r="BS1" s="6"/>
      <c r="BT1" s="5" t="s">
        <v>1</v>
      </c>
      <c r="BU1" s="5"/>
      <c r="BV1" s="5"/>
      <c r="BW1" s="7"/>
      <c r="BX1" s="8"/>
    </row>
    <row r="2" spans="1:76" ht="15.75" customHeight="1" x14ac:dyDescent="0.3">
      <c r="A2" s="9"/>
      <c r="B2" s="68" t="s">
        <v>30</v>
      </c>
      <c r="C2" s="65"/>
      <c r="D2" s="65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  <c r="AL2" s="3"/>
      <c r="AM2" s="2"/>
      <c r="AN2" s="2"/>
      <c r="AO2" s="2"/>
      <c r="AP2" s="2"/>
      <c r="AQ2" s="2"/>
      <c r="AR2" s="2"/>
      <c r="AS2" s="2"/>
      <c r="AT2" s="2"/>
      <c r="AU2" s="2"/>
      <c r="AV2" s="2"/>
      <c r="AW2" s="3"/>
      <c r="AX2" s="2"/>
      <c r="AY2" s="2"/>
      <c r="AZ2" s="2"/>
      <c r="BA2" s="2"/>
      <c r="BB2" s="2"/>
      <c r="BC2" s="2"/>
      <c r="BD2" s="2"/>
      <c r="BE2" s="2"/>
      <c r="BF2" s="2"/>
      <c r="BG2" s="2"/>
      <c r="BH2" s="3"/>
      <c r="BI2" s="2"/>
      <c r="BJ2" s="2"/>
      <c r="BK2" s="2"/>
      <c r="BL2" s="2"/>
      <c r="BM2" s="2"/>
      <c r="BN2" s="2"/>
      <c r="BO2" s="2"/>
      <c r="BP2" s="2"/>
      <c r="BQ2" s="2"/>
      <c r="BR2" s="2"/>
      <c r="BS2" s="3"/>
      <c r="BT2" s="2"/>
      <c r="BU2" s="5"/>
      <c r="BV2" s="5"/>
      <c r="BW2" s="7"/>
      <c r="BX2" s="8"/>
    </row>
    <row r="3" spans="1:76" ht="15.75" customHeight="1" x14ac:dyDescent="0.3">
      <c r="A3" s="69" t="s">
        <v>2</v>
      </c>
      <c r="B3" s="10"/>
      <c r="C3" s="10"/>
      <c r="D3" s="7"/>
      <c r="E3" s="2"/>
      <c r="F3" s="2"/>
      <c r="G3" s="2"/>
      <c r="H3" s="2"/>
      <c r="I3" s="2"/>
      <c r="J3" s="2"/>
      <c r="K3" s="2"/>
      <c r="L3" s="2"/>
      <c r="M3" s="2"/>
      <c r="N3" s="2"/>
      <c r="O3" s="66" t="s">
        <v>3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2"/>
      <c r="AN3" s="2"/>
      <c r="AO3" s="2"/>
      <c r="AP3" s="2"/>
      <c r="AQ3" s="2"/>
      <c r="AR3" s="2"/>
      <c r="AS3" s="2"/>
      <c r="AT3" s="2"/>
      <c r="AU3" s="2"/>
      <c r="AV3" s="2"/>
      <c r="AW3" s="66" t="s">
        <v>4</v>
      </c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4" t="s">
        <v>5</v>
      </c>
      <c r="BV3" s="64" t="s">
        <v>6</v>
      </c>
      <c r="BW3" s="7"/>
      <c r="BX3" s="8"/>
    </row>
    <row r="4" spans="1:76" ht="15.75" customHeight="1" thickBot="1" x14ac:dyDescent="0.35">
      <c r="A4" s="65"/>
      <c r="B4" s="11" t="s">
        <v>7</v>
      </c>
      <c r="C4" s="12" t="s">
        <v>8</v>
      </c>
      <c r="D4" s="12" t="s">
        <v>9</v>
      </c>
      <c r="E4" s="13">
        <v>1</v>
      </c>
      <c r="F4" s="13">
        <v>2</v>
      </c>
      <c r="G4" s="13">
        <v>3</v>
      </c>
      <c r="H4" s="13">
        <v>4</v>
      </c>
      <c r="I4" s="13">
        <v>5</v>
      </c>
      <c r="J4" s="13">
        <v>6</v>
      </c>
      <c r="K4" s="13">
        <v>7</v>
      </c>
      <c r="L4" s="13">
        <v>8</v>
      </c>
      <c r="M4" s="13">
        <v>9</v>
      </c>
      <c r="N4" s="13">
        <v>10</v>
      </c>
      <c r="O4" s="14" t="s">
        <v>10</v>
      </c>
      <c r="P4" s="13">
        <v>1</v>
      </c>
      <c r="Q4" s="13">
        <v>2</v>
      </c>
      <c r="R4" s="13">
        <v>3</v>
      </c>
      <c r="S4" s="13">
        <v>4</v>
      </c>
      <c r="T4" s="13">
        <v>5</v>
      </c>
      <c r="U4" s="13">
        <v>6</v>
      </c>
      <c r="V4" s="13">
        <v>7</v>
      </c>
      <c r="W4" s="13">
        <v>8</v>
      </c>
      <c r="X4" s="13">
        <v>9</v>
      </c>
      <c r="Y4" s="13">
        <v>10</v>
      </c>
      <c r="Z4" s="14" t="s">
        <v>11</v>
      </c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13">
        <v>6</v>
      </c>
      <c r="AG4" s="13">
        <v>7</v>
      </c>
      <c r="AH4" s="13">
        <v>8</v>
      </c>
      <c r="AI4" s="13">
        <v>9</v>
      </c>
      <c r="AJ4" s="13">
        <v>10</v>
      </c>
      <c r="AK4" s="14" t="s">
        <v>12</v>
      </c>
      <c r="AL4" s="15" t="s">
        <v>13</v>
      </c>
      <c r="AM4" s="13">
        <v>1</v>
      </c>
      <c r="AN4" s="13">
        <v>2</v>
      </c>
      <c r="AO4" s="13">
        <v>3</v>
      </c>
      <c r="AP4" s="13">
        <v>4</v>
      </c>
      <c r="AQ4" s="13">
        <v>5</v>
      </c>
      <c r="AR4" s="13">
        <v>6</v>
      </c>
      <c r="AS4" s="13">
        <v>7</v>
      </c>
      <c r="AT4" s="13">
        <v>8</v>
      </c>
      <c r="AU4" s="13">
        <v>9</v>
      </c>
      <c r="AV4" s="13">
        <v>10</v>
      </c>
      <c r="AW4" s="15" t="s">
        <v>10</v>
      </c>
      <c r="AX4" s="13">
        <v>1</v>
      </c>
      <c r="AY4" s="13">
        <v>2</v>
      </c>
      <c r="AZ4" s="13">
        <v>3</v>
      </c>
      <c r="BA4" s="13">
        <v>4</v>
      </c>
      <c r="BB4" s="13">
        <v>5</v>
      </c>
      <c r="BC4" s="13">
        <v>6</v>
      </c>
      <c r="BD4" s="13">
        <v>7</v>
      </c>
      <c r="BE4" s="13">
        <v>8</v>
      </c>
      <c r="BF4" s="13">
        <v>9</v>
      </c>
      <c r="BG4" s="13">
        <v>10</v>
      </c>
      <c r="BH4" s="15" t="s">
        <v>11</v>
      </c>
      <c r="BI4" s="13">
        <v>1</v>
      </c>
      <c r="BJ4" s="13">
        <v>2</v>
      </c>
      <c r="BK4" s="13">
        <v>3</v>
      </c>
      <c r="BL4" s="13">
        <v>4</v>
      </c>
      <c r="BM4" s="13">
        <v>5</v>
      </c>
      <c r="BN4" s="13">
        <v>6</v>
      </c>
      <c r="BO4" s="13">
        <v>7</v>
      </c>
      <c r="BP4" s="13">
        <v>8</v>
      </c>
      <c r="BQ4" s="13">
        <v>9</v>
      </c>
      <c r="BR4" s="13">
        <v>10</v>
      </c>
      <c r="BS4" s="15" t="s">
        <v>12</v>
      </c>
      <c r="BT4" s="5" t="s">
        <v>14</v>
      </c>
      <c r="BU4" s="65"/>
      <c r="BV4" s="65"/>
    </row>
    <row r="5" spans="1:76" ht="15.75" customHeight="1" x14ac:dyDescent="0.3">
      <c r="A5" s="45">
        <v>1</v>
      </c>
      <c r="B5" s="46" t="s">
        <v>15</v>
      </c>
      <c r="C5" s="47">
        <v>1985</v>
      </c>
      <c r="D5" s="47" t="s">
        <v>16</v>
      </c>
      <c r="E5" s="48">
        <v>10</v>
      </c>
      <c r="F5" s="48">
        <v>10</v>
      </c>
      <c r="G5" s="48">
        <v>10</v>
      </c>
      <c r="H5" s="48">
        <v>10</v>
      </c>
      <c r="I5" s="48">
        <v>10</v>
      </c>
      <c r="J5" s="48">
        <v>8</v>
      </c>
      <c r="K5" s="48">
        <v>10</v>
      </c>
      <c r="L5" s="48">
        <v>10</v>
      </c>
      <c r="M5" s="48">
        <v>10</v>
      </c>
      <c r="N5" s="48">
        <v>10</v>
      </c>
      <c r="O5" s="49">
        <f t="shared" ref="O5" si="0">SUM(E5:N5)</f>
        <v>98</v>
      </c>
      <c r="P5" s="48">
        <v>8</v>
      </c>
      <c r="Q5" s="48">
        <v>10</v>
      </c>
      <c r="R5" s="48">
        <v>10</v>
      </c>
      <c r="S5" s="48">
        <v>10</v>
      </c>
      <c r="T5" s="48">
        <v>10</v>
      </c>
      <c r="U5" s="48">
        <v>9</v>
      </c>
      <c r="V5" s="48">
        <v>9</v>
      </c>
      <c r="W5" s="48">
        <v>7</v>
      </c>
      <c r="X5" s="48">
        <v>10</v>
      </c>
      <c r="Y5" s="48">
        <v>9</v>
      </c>
      <c r="Z5" s="49">
        <f t="shared" ref="Z5" si="1">SUM(P5:Y5)</f>
        <v>92</v>
      </c>
      <c r="AA5" s="48">
        <v>9</v>
      </c>
      <c r="AB5" s="48">
        <v>10</v>
      </c>
      <c r="AC5" s="48">
        <v>10</v>
      </c>
      <c r="AD5" s="48">
        <v>10</v>
      </c>
      <c r="AE5" s="48">
        <v>8</v>
      </c>
      <c r="AF5" s="48">
        <v>9</v>
      </c>
      <c r="AG5" s="48">
        <v>8</v>
      </c>
      <c r="AH5" s="48">
        <v>10</v>
      </c>
      <c r="AI5" s="48">
        <v>10</v>
      </c>
      <c r="AJ5" s="48">
        <v>10</v>
      </c>
      <c r="AK5" s="49">
        <f t="shared" ref="AK5" si="2">SUM(AA5:AJ5)</f>
        <v>94</v>
      </c>
      <c r="AL5" s="50">
        <f t="shared" ref="AL5" si="3">O5+Z5+AK5</f>
        <v>284</v>
      </c>
      <c r="AM5" s="48">
        <v>10</v>
      </c>
      <c r="AN5" s="48">
        <v>10</v>
      </c>
      <c r="AO5" s="48">
        <v>10</v>
      </c>
      <c r="AP5" s="48">
        <v>9</v>
      </c>
      <c r="AQ5" s="48">
        <v>8</v>
      </c>
      <c r="AR5" s="48">
        <v>10</v>
      </c>
      <c r="AS5" s="48">
        <v>10</v>
      </c>
      <c r="AT5" s="48">
        <v>9</v>
      </c>
      <c r="AU5" s="48">
        <v>9</v>
      </c>
      <c r="AV5" s="48">
        <v>10</v>
      </c>
      <c r="AW5" s="49">
        <f t="shared" ref="AW5" si="4">SUM(AM5:AV5)</f>
        <v>95</v>
      </c>
      <c r="AX5" s="48">
        <v>8</v>
      </c>
      <c r="AY5" s="48">
        <v>8</v>
      </c>
      <c r="AZ5" s="48">
        <v>10</v>
      </c>
      <c r="BA5" s="48">
        <v>9</v>
      </c>
      <c r="BB5" s="48">
        <v>8</v>
      </c>
      <c r="BC5" s="48">
        <v>10</v>
      </c>
      <c r="BD5" s="48">
        <v>10</v>
      </c>
      <c r="BE5" s="48">
        <v>7</v>
      </c>
      <c r="BF5" s="48">
        <v>10</v>
      </c>
      <c r="BG5" s="48">
        <v>9</v>
      </c>
      <c r="BH5" s="49">
        <f t="shared" ref="BH5" si="5">SUM(AX5:BG5)</f>
        <v>89</v>
      </c>
      <c r="BI5" s="48">
        <v>10</v>
      </c>
      <c r="BJ5" s="48">
        <v>9</v>
      </c>
      <c r="BK5" s="48">
        <v>9</v>
      </c>
      <c r="BL5" s="48">
        <v>9</v>
      </c>
      <c r="BM5" s="48">
        <v>9</v>
      </c>
      <c r="BN5" s="48">
        <v>8</v>
      </c>
      <c r="BO5" s="48">
        <v>10</v>
      </c>
      <c r="BP5" s="48">
        <v>9</v>
      </c>
      <c r="BQ5" s="48">
        <v>9</v>
      </c>
      <c r="BR5" s="48">
        <v>9</v>
      </c>
      <c r="BS5" s="49">
        <f t="shared" ref="BS5" si="6">SUM(BI5:BR5)</f>
        <v>91</v>
      </c>
      <c r="BT5" s="50">
        <f t="shared" ref="BT5" si="7">AW5+BH5+BS5</f>
        <v>275</v>
      </c>
      <c r="BU5" s="51">
        <f t="shared" ref="BU5" si="8">BT5+AL5</f>
        <v>559</v>
      </c>
      <c r="BV5" s="52">
        <f t="shared" ref="BV5:BV14" si="9">RANK(BU5,BU$3:BU$14)</f>
        <v>1</v>
      </c>
    </row>
    <row r="6" spans="1:76" ht="15.75" customHeight="1" x14ac:dyDescent="0.3">
      <c r="A6" s="53">
        <v>6</v>
      </c>
      <c r="B6" s="37" t="s">
        <v>22</v>
      </c>
      <c r="C6" s="43">
        <v>1962</v>
      </c>
      <c r="D6" s="38" t="s">
        <v>23</v>
      </c>
      <c r="E6" s="39">
        <v>9</v>
      </c>
      <c r="F6" s="39">
        <v>8</v>
      </c>
      <c r="G6" s="39">
        <v>10</v>
      </c>
      <c r="H6" s="39">
        <v>9</v>
      </c>
      <c r="I6" s="39">
        <v>9</v>
      </c>
      <c r="J6" s="39">
        <v>7</v>
      </c>
      <c r="K6" s="39">
        <v>8</v>
      </c>
      <c r="L6" s="39">
        <v>10</v>
      </c>
      <c r="M6" s="39">
        <v>9</v>
      </c>
      <c r="N6" s="39">
        <v>10</v>
      </c>
      <c r="O6" s="40">
        <f t="shared" ref="O6:O14" si="10">SUM(E6:N6)</f>
        <v>89</v>
      </c>
      <c r="P6" s="39">
        <v>0</v>
      </c>
      <c r="Q6" s="39">
        <v>8</v>
      </c>
      <c r="R6" s="39">
        <v>9</v>
      </c>
      <c r="S6" s="39">
        <v>10</v>
      </c>
      <c r="T6" s="39">
        <v>9</v>
      </c>
      <c r="U6" s="39">
        <v>10</v>
      </c>
      <c r="V6" s="39">
        <v>9</v>
      </c>
      <c r="W6" s="39">
        <v>9</v>
      </c>
      <c r="X6" s="39">
        <v>10</v>
      </c>
      <c r="Y6" s="39">
        <v>10</v>
      </c>
      <c r="Z6" s="40">
        <f t="shared" ref="Z6:Z14" si="11">SUM(P6:Y6)</f>
        <v>84</v>
      </c>
      <c r="AA6" s="39">
        <v>10</v>
      </c>
      <c r="AB6" s="39">
        <v>10</v>
      </c>
      <c r="AC6" s="39">
        <v>10</v>
      </c>
      <c r="AD6" s="39">
        <v>10</v>
      </c>
      <c r="AE6" s="39">
        <v>10</v>
      </c>
      <c r="AF6" s="39">
        <v>8</v>
      </c>
      <c r="AG6" s="39">
        <v>6</v>
      </c>
      <c r="AH6" s="39">
        <v>7</v>
      </c>
      <c r="AI6" s="39">
        <v>10</v>
      </c>
      <c r="AJ6" s="39">
        <v>10</v>
      </c>
      <c r="AK6" s="40">
        <f t="shared" ref="AK6:AK14" si="12">SUM(AA6:AJ6)</f>
        <v>91</v>
      </c>
      <c r="AL6" s="41">
        <f t="shared" ref="AL6:AL14" si="13">O6+Z6+AK6</f>
        <v>264</v>
      </c>
      <c r="AM6" s="39">
        <v>10</v>
      </c>
      <c r="AN6" s="39">
        <v>7</v>
      </c>
      <c r="AO6" s="39">
        <v>10</v>
      </c>
      <c r="AP6" s="39">
        <v>10</v>
      </c>
      <c r="AQ6" s="39">
        <v>8</v>
      </c>
      <c r="AR6" s="39">
        <v>10</v>
      </c>
      <c r="AS6" s="39">
        <v>10</v>
      </c>
      <c r="AT6" s="39">
        <v>7</v>
      </c>
      <c r="AU6" s="39">
        <v>8</v>
      </c>
      <c r="AV6" s="39">
        <v>10</v>
      </c>
      <c r="AW6" s="40">
        <f t="shared" ref="AW6:AW14" si="14">SUM(AM6:AV6)</f>
        <v>90</v>
      </c>
      <c r="AX6" s="39">
        <v>8</v>
      </c>
      <c r="AY6" s="39">
        <v>10</v>
      </c>
      <c r="AZ6" s="39">
        <v>10</v>
      </c>
      <c r="BA6" s="39">
        <v>10</v>
      </c>
      <c r="BB6" s="39">
        <v>10</v>
      </c>
      <c r="BC6" s="39">
        <v>10</v>
      </c>
      <c r="BD6" s="39">
        <v>9</v>
      </c>
      <c r="BE6" s="39">
        <v>10</v>
      </c>
      <c r="BF6" s="39">
        <v>7</v>
      </c>
      <c r="BG6" s="39">
        <v>7</v>
      </c>
      <c r="BH6" s="40">
        <f t="shared" ref="BH6:BH14" si="15">SUM(AX6:BG6)</f>
        <v>91</v>
      </c>
      <c r="BI6" s="39">
        <v>10</v>
      </c>
      <c r="BJ6" s="39">
        <v>10</v>
      </c>
      <c r="BK6" s="39">
        <v>10</v>
      </c>
      <c r="BL6" s="39">
        <v>6</v>
      </c>
      <c r="BM6" s="39">
        <v>10</v>
      </c>
      <c r="BN6" s="39">
        <v>10</v>
      </c>
      <c r="BO6" s="39">
        <v>7</v>
      </c>
      <c r="BP6" s="39">
        <v>9</v>
      </c>
      <c r="BQ6" s="39">
        <v>8</v>
      </c>
      <c r="BR6" s="39">
        <v>9</v>
      </c>
      <c r="BS6" s="40">
        <f t="shared" ref="BS6:BS14" si="16">SUM(BI6:BR6)</f>
        <v>89</v>
      </c>
      <c r="BT6" s="41">
        <f t="shared" ref="BT6:BT14" si="17">AW6+BH6+BS6</f>
        <v>270</v>
      </c>
      <c r="BU6" s="42">
        <f t="shared" ref="BU6:BU14" si="18">BT6+AL6</f>
        <v>534</v>
      </c>
      <c r="BV6" s="54">
        <f t="shared" si="9"/>
        <v>2</v>
      </c>
    </row>
    <row r="7" spans="1:76" ht="15.75" customHeight="1" x14ac:dyDescent="0.3">
      <c r="A7" s="53">
        <v>4</v>
      </c>
      <c r="B7" s="37" t="s">
        <v>19</v>
      </c>
      <c r="C7" s="43">
        <v>1980</v>
      </c>
      <c r="D7" s="38" t="s">
        <v>16</v>
      </c>
      <c r="E7" s="39">
        <v>9</v>
      </c>
      <c r="F7" s="39">
        <v>10</v>
      </c>
      <c r="G7" s="39">
        <v>9</v>
      </c>
      <c r="H7" s="39">
        <v>10</v>
      </c>
      <c r="I7" s="39">
        <v>9</v>
      </c>
      <c r="J7" s="39">
        <v>9</v>
      </c>
      <c r="K7" s="39">
        <v>8</v>
      </c>
      <c r="L7" s="39">
        <v>9</v>
      </c>
      <c r="M7" s="39">
        <v>9</v>
      </c>
      <c r="N7" s="39">
        <v>10</v>
      </c>
      <c r="O7" s="40">
        <f t="shared" si="10"/>
        <v>92</v>
      </c>
      <c r="P7" s="39">
        <v>8</v>
      </c>
      <c r="Q7" s="39">
        <v>7</v>
      </c>
      <c r="R7" s="39">
        <v>10</v>
      </c>
      <c r="S7" s="39">
        <v>10</v>
      </c>
      <c r="T7" s="39">
        <v>9</v>
      </c>
      <c r="U7" s="39">
        <v>10</v>
      </c>
      <c r="V7" s="39">
        <v>10</v>
      </c>
      <c r="W7" s="39">
        <v>10</v>
      </c>
      <c r="X7" s="39">
        <v>7</v>
      </c>
      <c r="Y7" s="39">
        <v>8</v>
      </c>
      <c r="Z7" s="40">
        <f t="shared" si="11"/>
        <v>89</v>
      </c>
      <c r="AA7" s="39">
        <v>8</v>
      </c>
      <c r="AB7" s="39">
        <v>9</v>
      </c>
      <c r="AC7" s="39">
        <v>10</v>
      </c>
      <c r="AD7" s="39">
        <v>8</v>
      </c>
      <c r="AE7" s="39">
        <v>10</v>
      </c>
      <c r="AF7" s="39">
        <v>9</v>
      </c>
      <c r="AG7" s="39">
        <v>10</v>
      </c>
      <c r="AH7" s="39">
        <v>10</v>
      </c>
      <c r="AI7" s="39">
        <v>8</v>
      </c>
      <c r="AJ7" s="39">
        <v>8</v>
      </c>
      <c r="AK7" s="40">
        <f t="shared" si="12"/>
        <v>90</v>
      </c>
      <c r="AL7" s="41">
        <f t="shared" si="13"/>
        <v>271</v>
      </c>
      <c r="AM7" s="39">
        <v>8</v>
      </c>
      <c r="AN7" s="39">
        <v>8</v>
      </c>
      <c r="AO7" s="39">
        <v>10</v>
      </c>
      <c r="AP7" s="39">
        <v>10</v>
      </c>
      <c r="AQ7" s="39">
        <v>10</v>
      </c>
      <c r="AR7" s="39">
        <v>10</v>
      </c>
      <c r="AS7" s="39">
        <v>7</v>
      </c>
      <c r="AT7" s="39">
        <v>10</v>
      </c>
      <c r="AU7" s="39">
        <v>9</v>
      </c>
      <c r="AV7" s="39">
        <v>8</v>
      </c>
      <c r="AW7" s="40">
        <f t="shared" si="14"/>
        <v>90</v>
      </c>
      <c r="AX7" s="39">
        <v>10</v>
      </c>
      <c r="AY7" s="39">
        <v>7</v>
      </c>
      <c r="AZ7" s="39">
        <v>10</v>
      </c>
      <c r="BA7" s="39">
        <v>10</v>
      </c>
      <c r="BB7" s="39">
        <v>9</v>
      </c>
      <c r="BC7" s="39">
        <v>10</v>
      </c>
      <c r="BD7" s="39">
        <v>8</v>
      </c>
      <c r="BE7" s="39">
        <v>10</v>
      </c>
      <c r="BF7" s="39">
        <v>10</v>
      </c>
      <c r="BG7" s="39">
        <v>7</v>
      </c>
      <c r="BH7" s="40">
        <f t="shared" si="15"/>
        <v>91</v>
      </c>
      <c r="BI7" s="39">
        <v>8</v>
      </c>
      <c r="BJ7" s="39">
        <v>10</v>
      </c>
      <c r="BK7" s="39">
        <v>6</v>
      </c>
      <c r="BL7" s="39">
        <v>10</v>
      </c>
      <c r="BM7" s="39">
        <v>6</v>
      </c>
      <c r="BN7" s="39">
        <v>8</v>
      </c>
      <c r="BO7" s="39">
        <v>8</v>
      </c>
      <c r="BP7" s="39">
        <v>8</v>
      </c>
      <c r="BQ7" s="39">
        <v>9</v>
      </c>
      <c r="BR7" s="39">
        <v>6</v>
      </c>
      <c r="BS7" s="40">
        <f t="shared" si="16"/>
        <v>79</v>
      </c>
      <c r="BT7" s="41">
        <f t="shared" si="17"/>
        <v>260</v>
      </c>
      <c r="BU7" s="44">
        <f t="shared" si="18"/>
        <v>531</v>
      </c>
      <c r="BV7" s="54">
        <f t="shared" si="9"/>
        <v>3</v>
      </c>
    </row>
    <row r="8" spans="1:76" ht="15.75" customHeight="1" x14ac:dyDescent="0.3">
      <c r="A8" s="53">
        <v>5</v>
      </c>
      <c r="B8" s="37" t="s">
        <v>20</v>
      </c>
      <c r="C8" s="43">
        <v>1973</v>
      </c>
      <c r="D8" s="38" t="s">
        <v>21</v>
      </c>
      <c r="E8" s="39">
        <v>9</v>
      </c>
      <c r="F8" s="39">
        <v>10</v>
      </c>
      <c r="G8" s="39">
        <v>7</v>
      </c>
      <c r="H8" s="39">
        <v>4</v>
      </c>
      <c r="I8" s="39">
        <v>8</v>
      </c>
      <c r="J8" s="39">
        <v>9</v>
      </c>
      <c r="K8" s="39">
        <v>9</v>
      </c>
      <c r="L8" s="39">
        <v>8</v>
      </c>
      <c r="M8" s="39">
        <v>10</v>
      </c>
      <c r="N8" s="39">
        <v>10</v>
      </c>
      <c r="O8" s="40">
        <f t="shared" si="10"/>
        <v>84</v>
      </c>
      <c r="P8" s="39">
        <v>9</v>
      </c>
      <c r="Q8" s="39">
        <v>10</v>
      </c>
      <c r="R8" s="39">
        <v>9</v>
      </c>
      <c r="S8" s="39">
        <v>8</v>
      </c>
      <c r="T8" s="39">
        <v>7</v>
      </c>
      <c r="U8" s="39">
        <v>10</v>
      </c>
      <c r="V8" s="39">
        <v>9</v>
      </c>
      <c r="W8" s="39">
        <v>8</v>
      </c>
      <c r="X8" s="39">
        <v>10</v>
      </c>
      <c r="Y8" s="39">
        <v>9</v>
      </c>
      <c r="Z8" s="40">
        <f t="shared" si="11"/>
        <v>89</v>
      </c>
      <c r="AA8" s="39">
        <v>10</v>
      </c>
      <c r="AB8" s="39">
        <v>10</v>
      </c>
      <c r="AC8" s="39">
        <v>7</v>
      </c>
      <c r="AD8" s="39">
        <v>10</v>
      </c>
      <c r="AE8" s="39">
        <v>10</v>
      </c>
      <c r="AF8" s="39">
        <v>8</v>
      </c>
      <c r="AG8" s="39">
        <v>9</v>
      </c>
      <c r="AH8" s="39">
        <v>10</v>
      </c>
      <c r="AI8" s="39">
        <v>10</v>
      </c>
      <c r="AJ8" s="39">
        <v>10</v>
      </c>
      <c r="AK8" s="40">
        <f t="shared" si="12"/>
        <v>94</v>
      </c>
      <c r="AL8" s="41">
        <f t="shared" si="13"/>
        <v>267</v>
      </c>
      <c r="AM8" s="39">
        <v>10</v>
      </c>
      <c r="AN8" s="39">
        <v>7</v>
      </c>
      <c r="AO8" s="39">
        <v>10</v>
      </c>
      <c r="AP8" s="39">
        <v>8</v>
      </c>
      <c r="AQ8" s="39">
        <v>8</v>
      </c>
      <c r="AR8" s="39">
        <v>10</v>
      </c>
      <c r="AS8" s="39">
        <v>8</v>
      </c>
      <c r="AT8" s="39">
        <v>8</v>
      </c>
      <c r="AU8" s="39">
        <v>8</v>
      </c>
      <c r="AV8" s="39">
        <v>7</v>
      </c>
      <c r="AW8" s="40">
        <f t="shared" si="14"/>
        <v>84</v>
      </c>
      <c r="AX8" s="39">
        <v>10</v>
      </c>
      <c r="AY8" s="39">
        <v>8</v>
      </c>
      <c r="AZ8" s="39">
        <v>9</v>
      </c>
      <c r="BA8" s="39">
        <v>10</v>
      </c>
      <c r="BB8" s="39">
        <v>9</v>
      </c>
      <c r="BC8" s="39">
        <v>9</v>
      </c>
      <c r="BD8" s="39">
        <v>9</v>
      </c>
      <c r="BE8" s="39">
        <v>10</v>
      </c>
      <c r="BF8" s="39">
        <v>9</v>
      </c>
      <c r="BG8" s="39">
        <v>8</v>
      </c>
      <c r="BH8" s="40">
        <f t="shared" si="15"/>
        <v>91</v>
      </c>
      <c r="BI8" s="39">
        <v>10</v>
      </c>
      <c r="BJ8" s="39">
        <v>10</v>
      </c>
      <c r="BK8" s="39">
        <v>9</v>
      </c>
      <c r="BL8" s="39">
        <v>10</v>
      </c>
      <c r="BM8" s="39">
        <v>9</v>
      </c>
      <c r="BN8" s="39">
        <v>8</v>
      </c>
      <c r="BO8" s="39">
        <v>10</v>
      </c>
      <c r="BP8" s="39">
        <v>10</v>
      </c>
      <c r="BQ8" s="39">
        <v>8</v>
      </c>
      <c r="BR8" s="39">
        <v>5</v>
      </c>
      <c r="BS8" s="40">
        <f t="shared" si="16"/>
        <v>89</v>
      </c>
      <c r="BT8" s="41">
        <f t="shared" si="17"/>
        <v>264</v>
      </c>
      <c r="BU8" s="42">
        <f t="shared" si="18"/>
        <v>531</v>
      </c>
      <c r="BV8" s="55">
        <f t="shared" si="9"/>
        <v>3</v>
      </c>
    </row>
    <row r="9" spans="1:76" ht="15.75" customHeight="1" x14ac:dyDescent="0.3">
      <c r="A9" s="53">
        <v>2</v>
      </c>
      <c r="B9" s="37" t="s">
        <v>17</v>
      </c>
      <c r="C9" s="43">
        <f>2020-56</f>
        <v>1964</v>
      </c>
      <c r="D9" s="38" t="s">
        <v>16</v>
      </c>
      <c r="E9" s="39">
        <v>7</v>
      </c>
      <c r="F9" s="39">
        <v>9</v>
      </c>
      <c r="G9" s="39">
        <v>10</v>
      </c>
      <c r="H9" s="39">
        <v>6</v>
      </c>
      <c r="I9" s="39">
        <v>10</v>
      </c>
      <c r="J9" s="39">
        <v>10</v>
      </c>
      <c r="K9" s="39">
        <v>10</v>
      </c>
      <c r="L9" s="39">
        <v>10</v>
      </c>
      <c r="M9" s="39">
        <v>10</v>
      </c>
      <c r="N9" s="39">
        <v>7</v>
      </c>
      <c r="O9" s="40">
        <f t="shared" si="10"/>
        <v>89</v>
      </c>
      <c r="P9" s="39">
        <v>10</v>
      </c>
      <c r="Q9" s="39">
        <v>9</v>
      </c>
      <c r="R9" s="39">
        <v>9</v>
      </c>
      <c r="S9" s="39">
        <v>5</v>
      </c>
      <c r="T9" s="39">
        <v>10</v>
      </c>
      <c r="U9" s="39">
        <v>7</v>
      </c>
      <c r="V9" s="39">
        <v>10</v>
      </c>
      <c r="W9" s="39">
        <v>10</v>
      </c>
      <c r="X9" s="39">
        <v>10</v>
      </c>
      <c r="Y9" s="39">
        <v>10</v>
      </c>
      <c r="Z9" s="40">
        <f t="shared" si="11"/>
        <v>90</v>
      </c>
      <c r="AA9" s="39">
        <v>9</v>
      </c>
      <c r="AB9" s="39">
        <v>10</v>
      </c>
      <c r="AC9" s="39">
        <v>9</v>
      </c>
      <c r="AD9" s="39">
        <v>10</v>
      </c>
      <c r="AE9" s="39">
        <v>10</v>
      </c>
      <c r="AF9" s="39">
        <v>8</v>
      </c>
      <c r="AG9" s="39">
        <v>8</v>
      </c>
      <c r="AH9" s="39">
        <v>8</v>
      </c>
      <c r="AI9" s="39">
        <v>7</v>
      </c>
      <c r="AJ9" s="39">
        <v>7</v>
      </c>
      <c r="AK9" s="40">
        <f t="shared" si="12"/>
        <v>86</v>
      </c>
      <c r="AL9" s="41">
        <f t="shared" si="13"/>
        <v>265</v>
      </c>
      <c r="AM9" s="39">
        <v>9</v>
      </c>
      <c r="AN9" s="39">
        <v>7</v>
      </c>
      <c r="AO9" s="39">
        <v>10</v>
      </c>
      <c r="AP9" s="39">
        <v>9</v>
      </c>
      <c r="AQ9" s="39">
        <v>8</v>
      </c>
      <c r="AR9" s="39">
        <v>10</v>
      </c>
      <c r="AS9" s="39">
        <v>5</v>
      </c>
      <c r="AT9" s="39">
        <v>9</v>
      </c>
      <c r="AU9" s="39">
        <v>9</v>
      </c>
      <c r="AV9" s="39">
        <v>10</v>
      </c>
      <c r="AW9" s="40">
        <f t="shared" si="14"/>
        <v>86</v>
      </c>
      <c r="AX9" s="39">
        <v>9</v>
      </c>
      <c r="AY9" s="39">
        <v>6</v>
      </c>
      <c r="AZ9" s="39">
        <v>6</v>
      </c>
      <c r="BA9" s="39">
        <v>4</v>
      </c>
      <c r="BB9" s="39">
        <v>10</v>
      </c>
      <c r="BC9" s="39">
        <v>10</v>
      </c>
      <c r="BD9" s="39">
        <v>8</v>
      </c>
      <c r="BE9" s="39">
        <v>10</v>
      </c>
      <c r="BF9" s="39">
        <v>6</v>
      </c>
      <c r="BG9" s="39">
        <v>8</v>
      </c>
      <c r="BH9" s="40">
        <f t="shared" si="15"/>
        <v>77</v>
      </c>
      <c r="BI9" s="39">
        <v>9</v>
      </c>
      <c r="BJ9" s="39">
        <v>8</v>
      </c>
      <c r="BK9" s="39">
        <v>9</v>
      </c>
      <c r="BL9" s="39">
        <v>9</v>
      </c>
      <c r="BM9" s="39">
        <v>10</v>
      </c>
      <c r="BN9" s="39">
        <v>9</v>
      </c>
      <c r="BO9" s="39">
        <v>10</v>
      </c>
      <c r="BP9" s="39">
        <v>10</v>
      </c>
      <c r="BQ9" s="39">
        <v>9</v>
      </c>
      <c r="BR9" s="39">
        <v>10</v>
      </c>
      <c r="BS9" s="40">
        <f t="shared" si="16"/>
        <v>93</v>
      </c>
      <c r="BT9" s="41">
        <f t="shared" si="17"/>
        <v>256</v>
      </c>
      <c r="BU9" s="42">
        <f t="shared" si="18"/>
        <v>521</v>
      </c>
      <c r="BV9" s="54">
        <f t="shared" si="9"/>
        <v>5</v>
      </c>
    </row>
    <row r="10" spans="1:76" ht="15.75" customHeight="1" x14ac:dyDescent="0.3">
      <c r="A10" s="53">
        <v>10</v>
      </c>
      <c r="B10" s="37" t="s">
        <v>28</v>
      </c>
      <c r="C10" s="43">
        <v>1966</v>
      </c>
      <c r="D10" s="38" t="s">
        <v>16</v>
      </c>
      <c r="E10" s="39">
        <v>9</v>
      </c>
      <c r="F10" s="39">
        <v>8</v>
      </c>
      <c r="G10" s="39">
        <v>8</v>
      </c>
      <c r="H10" s="39">
        <v>10</v>
      </c>
      <c r="I10" s="39">
        <v>8</v>
      </c>
      <c r="J10" s="39">
        <v>8</v>
      </c>
      <c r="K10" s="39">
        <v>7</v>
      </c>
      <c r="L10" s="39">
        <v>9</v>
      </c>
      <c r="M10" s="39">
        <v>7</v>
      </c>
      <c r="N10" s="39">
        <v>10</v>
      </c>
      <c r="O10" s="40">
        <f t="shared" si="10"/>
        <v>84</v>
      </c>
      <c r="P10" s="39">
        <v>10</v>
      </c>
      <c r="Q10" s="39">
        <v>8</v>
      </c>
      <c r="R10" s="39">
        <v>10</v>
      </c>
      <c r="S10" s="39">
        <v>9</v>
      </c>
      <c r="T10" s="39">
        <v>10</v>
      </c>
      <c r="U10" s="39">
        <v>9</v>
      </c>
      <c r="V10" s="39">
        <v>9</v>
      </c>
      <c r="W10" s="39">
        <v>8</v>
      </c>
      <c r="X10" s="39">
        <v>8</v>
      </c>
      <c r="Y10" s="39">
        <v>9</v>
      </c>
      <c r="Z10" s="40">
        <f t="shared" si="11"/>
        <v>90</v>
      </c>
      <c r="AA10" s="39">
        <v>8</v>
      </c>
      <c r="AB10" s="39">
        <v>9</v>
      </c>
      <c r="AC10" s="39">
        <v>8</v>
      </c>
      <c r="AD10" s="39">
        <v>9</v>
      </c>
      <c r="AE10" s="39">
        <v>10</v>
      </c>
      <c r="AF10" s="39">
        <v>9</v>
      </c>
      <c r="AG10" s="39">
        <v>9</v>
      </c>
      <c r="AH10" s="39">
        <v>9</v>
      </c>
      <c r="AI10" s="39">
        <v>7</v>
      </c>
      <c r="AJ10" s="39">
        <v>10</v>
      </c>
      <c r="AK10" s="40">
        <f t="shared" si="12"/>
        <v>88</v>
      </c>
      <c r="AL10" s="41">
        <f t="shared" si="13"/>
        <v>262</v>
      </c>
      <c r="AM10" s="39">
        <v>6</v>
      </c>
      <c r="AN10" s="39">
        <v>9</v>
      </c>
      <c r="AO10" s="39">
        <v>8</v>
      </c>
      <c r="AP10" s="39">
        <v>10</v>
      </c>
      <c r="AQ10" s="39">
        <v>7</v>
      </c>
      <c r="AR10" s="39">
        <v>10</v>
      </c>
      <c r="AS10" s="39">
        <v>8</v>
      </c>
      <c r="AT10" s="39">
        <v>8</v>
      </c>
      <c r="AU10" s="39">
        <v>8</v>
      </c>
      <c r="AV10" s="39">
        <v>9</v>
      </c>
      <c r="AW10" s="40">
        <f t="shared" si="14"/>
        <v>83</v>
      </c>
      <c r="AX10" s="39">
        <v>7</v>
      </c>
      <c r="AY10" s="39">
        <v>10</v>
      </c>
      <c r="AZ10" s="39">
        <v>9</v>
      </c>
      <c r="BA10" s="39">
        <v>9</v>
      </c>
      <c r="BB10" s="39">
        <v>10</v>
      </c>
      <c r="BC10" s="39">
        <v>9</v>
      </c>
      <c r="BD10" s="39">
        <v>10</v>
      </c>
      <c r="BE10" s="39">
        <v>9</v>
      </c>
      <c r="BF10" s="39">
        <v>8</v>
      </c>
      <c r="BG10" s="39">
        <v>9</v>
      </c>
      <c r="BH10" s="40">
        <f t="shared" si="15"/>
        <v>90</v>
      </c>
      <c r="BI10" s="39">
        <v>7</v>
      </c>
      <c r="BJ10" s="39">
        <v>7</v>
      </c>
      <c r="BK10" s="39">
        <v>7</v>
      </c>
      <c r="BL10" s="39">
        <v>9</v>
      </c>
      <c r="BM10" s="39">
        <v>8</v>
      </c>
      <c r="BN10" s="39">
        <v>8</v>
      </c>
      <c r="BO10" s="39">
        <v>8</v>
      </c>
      <c r="BP10" s="39">
        <v>10</v>
      </c>
      <c r="BQ10" s="39">
        <v>9</v>
      </c>
      <c r="BR10" s="39">
        <v>8</v>
      </c>
      <c r="BS10" s="40">
        <f t="shared" si="16"/>
        <v>81</v>
      </c>
      <c r="BT10" s="41">
        <f t="shared" si="17"/>
        <v>254</v>
      </c>
      <c r="BU10" s="42">
        <f t="shared" si="18"/>
        <v>516</v>
      </c>
      <c r="BV10" s="54">
        <f t="shared" si="9"/>
        <v>6</v>
      </c>
    </row>
    <row r="11" spans="1:76" ht="15.75" customHeight="1" x14ac:dyDescent="0.3">
      <c r="A11" s="53">
        <v>9</v>
      </c>
      <c r="B11" s="37" t="s">
        <v>27</v>
      </c>
      <c r="C11" s="43">
        <v>1965</v>
      </c>
      <c r="D11" s="38" t="s">
        <v>16</v>
      </c>
      <c r="E11" s="39">
        <v>6</v>
      </c>
      <c r="F11" s="39">
        <v>8</v>
      </c>
      <c r="G11" s="39">
        <v>9</v>
      </c>
      <c r="H11" s="39">
        <v>9</v>
      </c>
      <c r="I11" s="39">
        <v>8</v>
      </c>
      <c r="J11" s="39">
        <v>9</v>
      </c>
      <c r="K11" s="39">
        <v>8</v>
      </c>
      <c r="L11" s="39">
        <v>10</v>
      </c>
      <c r="M11" s="39">
        <v>9</v>
      </c>
      <c r="N11" s="39">
        <v>8</v>
      </c>
      <c r="O11" s="40">
        <f t="shared" si="10"/>
        <v>84</v>
      </c>
      <c r="P11" s="39">
        <v>10</v>
      </c>
      <c r="Q11" s="39">
        <v>9</v>
      </c>
      <c r="R11" s="39">
        <v>10</v>
      </c>
      <c r="S11" s="39">
        <v>8</v>
      </c>
      <c r="T11" s="39">
        <v>7</v>
      </c>
      <c r="U11" s="39">
        <v>10</v>
      </c>
      <c r="V11" s="39">
        <v>7</v>
      </c>
      <c r="W11" s="39">
        <v>10</v>
      </c>
      <c r="X11" s="39">
        <v>7</v>
      </c>
      <c r="Y11" s="39">
        <v>7</v>
      </c>
      <c r="Z11" s="40">
        <f t="shared" si="11"/>
        <v>85</v>
      </c>
      <c r="AA11" s="39">
        <v>10</v>
      </c>
      <c r="AB11" s="39">
        <v>7</v>
      </c>
      <c r="AC11" s="39">
        <v>7</v>
      </c>
      <c r="AD11" s="39">
        <v>9</v>
      </c>
      <c r="AE11" s="39">
        <v>10</v>
      </c>
      <c r="AF11" s="39">
        <v>9</v>
      </c>
      <c r="AG11" s="39">
        <v>10</v>
      </c>
      <c r="AH11" s="39">
        <v>9</v>
      </c>
      <c r="AI11" s="39">
        <v>10</v>
      </c>
      <c r="AJ11" s="39">
        <v>9</v>
      </c>
      <c r="AK11" s="40">
        <f t="shared" si="12"/>
        <v>90</v>
      </c>
      <c r="AL11" s="41">
        <f t="shared" si="13"/>
        <v>259</v>
      </c>
      <c r="AM11" s="39">
        <v>10</v>
      </c>
      <c r="AN11" s="39">
        <v>10</v>
      </c>
      <c r="AO11" s="39">
        <v>9</v>
      </c>
      <c r="AP11" s="39">
        <v>9</v>
      </c>
      <c r="AQ11" s="39">
        <v>8</v>
      </c>
      <c r="AR11" s="39">
        <v>10</v>
      </c>
      <c r="AS11" s="39">
        <v>10</v>
      </c>
      <c r="AT11" s="39">
        <v>9</v>
      </c>
      <c r="AU11" s="39">
        <v>9</v>
      </c>
      <c r="AV11" s="39">
        <v>7</v>
      </c>
      <c r="AW11" s="40">
        <f t="shared" si="14"/>
        <v>91</v>
      </c>
      <c r="AX11" s="39">
        <v>9</v>
      </c>
      <c r="AY11" s="39">
        <v>8</v>
      </c>
      <c r="AZ11" s="39">
        <v>9</v>
      </c>
      <c r="BA11" s="39">
        <v>9</v>
      </c>
      <c r="BB11" s="39">
        <v>10</v>
      </c>
      <c r="BC11" s="39">
        <v>6</v>
      </c>
      <c r="BD11" s="39">
        <v>9</v>
      </c>
      <c r="BE11" s="39">
        <v>10</v>
      </c>
      <c r="BF11" s="39">
        <v>6</v>
      </c>
      <c r="BG11" s="39">
        <v>7</v>
      </c>
      <c r="BH11" s="40">
        <f t="shared" si="15"/>
        <v>83</v>
      </c>
      <c r="BI11" s="39">
        <v>6</v>
      </c>
      <c r="BJ11" s="39">
        <v>8</v>
      </c>
      <c r="BK11" s="39">
        <v>10</v>
      </c>
      <c r="BL11" s="39">
        <v>10</v>
      </c>
      <c r="BM11" s="39">
        <v>8</v>
      </c>
      <c r="BN11" s="39">
        <v>8</v>
      </c>
      <c r="BO11" s="39">
        <v>5</v>
      </c>
      <c r="BP11" s="39">
        <v>7</v>
      </c>
      <c r="BQ11" s="39">
        <v>10</v>
      </c>
      <c r="BR11" s="39">
        <v>9</v>
      </c>
      <c r="BS11" s="40">
        <f t="shared" si="16"/>
        <v>81</v>
      </c>
      <c r="BT11" s="41">
        <f t="shared" si="17"/>
        <v>255</v>
      </c>
      <c r="BU11" s="42">
        <f t="shared" si="18"/>
        <v>514</v>
      </c>
      <c r="BV11" s="54">
        <f t="shared" si="9"/>
        <v>7</v>
      </c>
    </row>
    <row r="12" spans="1:76" ht="15.75" customHeight="1" x14ac:dyDescent="0.3">
      <c r="A12" s="53">
        <v>8</v>
      </c>
      <c r="B12" s="37" t="s">
        <v>26</v>
      </c>
      <c r="C12" s="43">
        <v>1986</v>
      </c>
      <c r="D12" s="38" t="s">
        <v>16</v>
      </c>
      <c r="E12" s="39">
        <v>3</v>
      </c>
      <c r="F12" s="39">
        <v>8</v>
      </c>
      <c r="G12" s="39">
        <v>6</v>
      </c>
      <c r="H12" s="39">
        <v>5</v>
      </c>
      <c r="I12" s="39">
        <v>8</v>
      </c>
      <c r="J12" s="39">
        <v>10</v>
      </c>
      <c r="K12" s="39">
        <v>8</v>
      </c>
      <c r="L12" s="39">
        <v>6</v>
      </c>
      <c r="M12" s="39">
        <v>8</v>
      </c>
      <c r="N12" s="39">
        <v>9</v>
      </c>
      <c r="O12" s="40">
        <f t="shared" si="10"/>
        <v>71</v>
      </c>
      <c r="P12" s="39">
        <v>7</v>
      </c>
      <c r="Q12" s="39">
        <v>10</v>
      </c>
      <c r="R12" s="39">
        <v>8</v>
      </c>
      <c r="S12" s="39">
        <v>7</v>
      </c>
      <c r="T12" s="39">
        <v>9</v>
      </c>
      <c r="U12" s="39">
        <v>7</v>
      </c>
      <c r="V12" s="39">
        <v>7</v>
      </c>
      <c r="W12" s="39">
        <v>5</v>
      </c>
      <c r="X12" s="39">
        <v>10</v>
      </c>
      <c r="Y12" s="39">
        <v>10</v>
      </c>
      <c r="Z12" s="40">
        <f t="shared" si="11"/>
        <v>80</v>
      </c>
      <c r="AA12" s="39">
        <v>3</v>
      </c>
      <c r="AB12" s="39">
        <v>9</v>
      </c>
      <c r="AC12" s="39">
        <v>8</v>
      </c>
      <c r="AD12" s="39">
        <v>8</v>
      </c>
      <c r="AE12" s="39">
        <v>9</v>
      </c>
      <c r="AF12" s="39">
        <v>10</v>
      </c>
      <c r="AG12" s="39">
        <v>6</v>
      </c>
      <c r="AH12" s="39">
        <v>9</v>
      </c>
      <c r="AI12" s="39">
        <v>9</v>
      </c>
      <c r="AJ12" s="39">
        <v>8</v>
      </c>
      <c r="AK12" s="40">
        <f t="shared" si="12"/>
        <v>79</v>
      </c>
      <c r="AL12" s="41">
        <f t="shared" si="13"/>
        <v>230</v>
      </c>
      <c r="AM12" s="39">
        <v>5</v>
      </c>
      <c r="AN12" s="39">
        <v>10</v>
      </c>
      <c r="AO12" s="39">
        <v>6</v>
      </c>
      <c r="AP12" s="39">
        <v>7</v>
      </c>
      <c r="AQ12" s="39">
        <v>9</v>
      </c>
      <c r="AR12" s="39">
        <v>10</v>
      </c>
      <c r="AS12" s="39">
        <v>8</v>
      </c>
      <c r="AT12" s="39">
        <v>10</v>
      </c>
      <c r="AU12" s="39">
        <v>9</v>
      </c>
      <c r="AV12" s="39">
        <v>10</v>
      </c>
      <c r="AW12" s="40">
        <f t="shared" si="14"/>
        <v>84</v>
      </c>
      <c r="AX12" s="39">
        <v>9</v>
      </c>
      <c r="AY12" s="39">
        <v>9</v>
      </c>
      <c r="AZ12" s="39">
        <v>10</v>
      </c>
      <c r="BA12" s="39">
        <v>4</v>
      </c>
      <c r="BB12" s="39">
        <v>8</v>
      </c>
      <c r="BC12" s="39">
        <v>9</v>
      </c>
      <c r="BD12" s="39">
        <v>9</v>
      </c>
      <c r="BE12" s="39">
        <v>6</v>
      </c>
      <c r="BF12" s="39">
        <v>7</v>
      </c>
      <c r="BG12" s="39">
        <v>8</v>
      </c>
      <c r="BH12" s="40">
        <f t="shared" si="15"/>
        <v>79</v>
      </c>
      <c r="BI12" s="39">
        <v>10</v>
      </c>
      <c r="BJ12" s="39">
        <v>4</v>
      </c>
      <c r="BK12" s="39">
        <v>7</v>
      </c>
      <c r="BL12" s="39">
        <v>9</v>
      </c>
      <c r="BM12" s="39">
        <v>7</v>
      </c>
      <c r="BN12" s="39">
        <v>8</v>
      </c>
      <c r="BO12" s="39">
        <v>7</v>
      </c>
      <c r="BP12" s="39">
        <v>8</v>
      </c>
      <c r="BQ12" s="39">
        <v>4</v>
      </c>
      <c r="BR12" s="39">
        <v>10</v>
      </c>
      <c r="BS12" s="40">
        <f t="shared" si="16"/>
        <v>74</v>
      </c>
      <c r="BT12" s="41">
        <f t="shared" si="17"/>
        <v>237</v>
      </c>
      <c r="BU12" s="42">
        <f t="shared" si="18"/>
        <v>467</v>
      </c>
      <c r="BV12" s="54">
        <f t="shared" si="9"/>
        <v>8</v>
      </c>
    </row>
    <row r="13" spans="1:76" ht="15.75" customHeight="1" x14ac:dyDescent="0.3">
      <c r="A13" s="53">
        <v>3</v>
      </c>
      <c r="B13" s="37" t="s">
        <v>18</v>
      </c>
      <c r="C13" s="38">
        <v>1986</v>
      </c>
      <c r="D13" s="38" t="s">
        <v>16</v>
      </c>
      <c r="E13" s="39">
        <v>7</v>
      </c>
      <c r="F13" s="39">
        <v>8</v>
      </c>
      <c r="G13" s="39">
        <v>7</v>
      </c>
      <c r="H13" s="39">
        <v>7</v>
      </c>
      <c r="I13" s="39">
        <v>7</v>
      </c>
      <c r="J13" s="39">
        <v>9</v>
      </c>
      <c r="K13" s="39">
        <v>7</v>
      </c>
      <c r="L13" s="39">
        <v>8</v>
      </c>
      <c r="M13" s="39">
        <v>0</v>
      </c>
      <c r="N13" s="39">
        <v>8</v>
      </c>
      <c r="O13" s="40">
        <f t="shared" si="10"/>
        <v>68</v>
      </c>
      <c r="P13" s="39">
        <v>8</v>
      </c>
      <c r="Q13" s="39">
        <v>9</v>
      </c>
      <c r="R13" s="39">
        <v>10</v>
      </c>
      <c r="S13" s="39">
        <v>8</v>
      </c>
      <c r="T13" s="39">
        <v>10</v>
      </c>
      <c r="U13" s="39">
        <v>9</v>
      </c>
      <c r="V13" s="39">
        <v>8</v>
      </c>
      <c r="W13" s="39">
        <v>7</v>
      </c>
      <c r="X13" s="39">
        <v>10</v>
      </c>
      <c r="Y13" s="39">
        <v>7</v>
      </c>
      <c r="Z13" s="40">
        <f t="shared" si="11"/>
        <v>86</v>
      </c>
      <c r="AA13" s="39">
        <v>10</v>
      </c>
      <c r="AB13" s="39">
        <v>9</v>
      </c>
      <c r="AC13" s="39">
        <v>4</v>
      </c>
      <c r="AD13" s="39">
        <v>7</v>
      </c>
      <c r="AE13" s="39">
        <v>7</v>
      </c>
      <c r="AF13" s="39">
        <v>10</v>
      </c>
      <c r="AG13" s="39">
        <v>7</v>
      </c>
      <c r="AH13" s="39">
        <v>7</v>
      </c>
      <c r="AI13" s="39">
        <v>7</v>
      </c>
      <c r="AJ13" s="39">
        <v>7</v>
      </c>
      <c r="AK13" s="40">
        <f t="shared" si="12"/>
        <v>75</v>
      </c>
      <c r="AL13" s="41">
        <f t="shared" si="13"/>
        <v>229</v>
      </c>
      <c r="AM13" s="39">
        <v>8</v>
      </c>
      <c r="AN13" s="39">
        <v>9</v>
      </c>
      <c r="AO13" s="39">
        <v>7</v>
      </c>
      <c r="AP13" s="39">
        <v>9</v>
      </c>
      <c r="AQ13" s="39">
        <v>7</v>
      </c>
      <c r="AR13" s="39">
        <v>5</v>
      </c>
      <c r="AS13" s="39">
        <v>7</v>
      </c>
      <c r="AT13" s="39">
        <v>9</v>
      </c>
      <c r="AU13" s="39">
        <v>5</v>
      </c>
      <c r="AV13" s="39">
        <v>7</v>
      </c>
      <c r="AW13" s="40">
        <f t="shared" si="14"/>
        <v>73</v>
      </c>
      <c r="AX13" s="39">
        <v>8</v>
      </c>
      <c r="AY13" s="39">
        <v>6</v>
      </c>
      <c r="AZ13" s="39">
        <v>6</v>
      </c>
      <c r="BA13" s="39">
        <v>9</v>
      </c>
      <c r="BB13" s="39">
        <v>6</v>
      </c>
      <c r="BC13" s="39">
        <v>8</v>
      </c>
      <c r="BD13" s="39">
        <v>7</v>
      </c>
      <c r="BE13" s="39">
        <v>8</v>
      </c>
      <c r="BF13" s="39">
        <v>7</v>
      </c>
      <c r="BG13" s="39">
        <v>9</v>
      </c>
      <c r="BH13" s="40">
        <f t="shared" si="15"/>
        <v>74</v>
      </c>
      <c r="BI13" s="39">
        <v>10</v>
      </c>
      <c r="BJ13" s="39">
        <v>9</v>
      </c>
      <c r="BK13" s="39">
        <v>10</v>
      </c>
      <c r="BL13" s="39">
        <v>5</v>
      </c>
      <c r="BM13" s="39">
        <v>9</v>
      </c>
      <c r="BN13" s="39">
        <v>4</v>
      </c>
      <c r="BO13" s="39">
        <v>10</v>
      </c>
      <c r="BP13" s="39">
        <v>6</v>
      </c>
      <c r="BQ13" s="39">
        <v>9</v>
      </c>
      <c r="BR13" s="39">
        <v>8</v>
      </c>
      <c r="BS13" s="40">
        <f t="shared" si="16"/>
        <v>80</v>
      </c>
      <c r="BT13" s="41">
        <f t="shared" si="17"/>
        <v>227</v>
      </c>
      <c r="BU13" s="42">
        <f t="shared" si="18"/>
        <v>456</v>
      </c>
      <c r="BV13" s="54">
        <f t="shared" si="9"/>
        <v>9</v>
      </c>
    </row>
    <row r="14" spans="1:76" ht="15.75" customHeight="1" thickBot="1" x14ac:dyDescent="0.35">
      <c r="A14" s="56">
        <v>7</v>
      </c>
      <c r="B14" s="57" t="s">
        <v>24</v>
      </c>
      <c r="C14" s="58">
        <v>1947</v>
      </c>
      <c r="D14" s="58" t="s">
        <v>25</v>
      </c>
      <c r="E14" s="59">
        <v>6</v>
      </c>
      <c r="F14" s="59">
        <v>8</v>
      </c>
      <c r="G14" s="59">
        <v>10</v>
      </c>
      <c r="H14" s="59">
        <v>8</v>
      </c>
      <c r="I14" s="59">
        <v>10</v>
      </c>
      <c r="J14" s="59">
        <v>9</v>
      </c>
      <c r="K14" s="59">
        <v>9</v>
      </c>
      <c r="L14" s="59">
        <v>6</v>
      </c>
      <c r="M14" s="59">
        <v>7</v>
      </c>
      <c r="N14" s="59">
        <v>9</v>
      </c>
      <c r="O14" s="60">
        <f t="shared" si="10"/>
        <v>82</v>
      </c>
      <c r="P14" s="59">
        <v>9</v>
      </c>
      <c r="Q14" s="59">
        <v>9</v>
      </c>
      <c r="R14" s="59">
        <v>8</v>
      </c>
      <c r="S14" s="59">
        <v>5</v>
      </c>
      <c r="T14" s="59">
        <v>7</v>
      </c>
      <c r="U14" s="59">
        <v>9</v>
      </c>
      <c r="V14" s="59">
        <v>4</v>
      </c>
      <c r="W14" s="59">
        <v>4</v>
      </c>
      <c r="X14" s="59">
        <v>8</v>
      </c>
      <c r="Y14" s="59">
        <v>6</v>
      </c>
      <c r="Z14" s="60">
        <f t="shared" si="11"/>
        <v>69</v>
      </c>
      <c r="AA14" s="59">
        <v>9</v>
      </c>
      <c r="AB14" s="59">
        <v>9</v>
      </c>
      <c r="AC14" s="59">
        <v>10</v>
      </c>
      <c r="AD14" s="59">
        <v>8</v>
      </c>
      <c r="AE14" s="59">
        <v>5</v>
      </c>
      <c r="AF14" s="59">
        <v>5</v>
      </c>
      <c r="AG14" s="59">
        <v>10</v>
      </c>
      <c r="AH14" s="59">
        <v>6</v>
      </c>
      <c r="AI14" s="59">
        <v>6</v>
      </c>
      <c r="AJ14" s="59">
        <v>8</v>
      </c>
      <c r="AK14" s="60">
        <f t="shared" si="12"/>
        <v>76</v>
      </c>
      <c r="AL14" s="61">
        <f t="shared" si="13"/>
        <v>227</v>
      </c>
      <c r="AM14" s="59">
        <v>8</v>
      </c>
      <c r="AN14" s="59">
        <v>2</v>
      </c>
      <c r="AO14" s="59">
        <v>5</v>
      </c>
      <c r="AP14" s="59">
        <v>6</v>
      </c>
      <c r="AQ14" s="59">
        <v>8</v>
      </c>
      <c r="AR14" s="59">
        <v>9</v>
      </c>
      <c r="AS14" s="59">
        <v>9</v>
      </c>
      <c r="AT14" s="59">
        <v>0</v>
      </c>
      <c r="AU14" s="59">
        <v>7</v>
      </c>
      <c r="AV14" s="59">
        <v>6</v>
      </c>
      <c r="AW14" s="60">
        <f t="shared" si="14"/>
        <v>60</v>
      </c>
      <c r="AX14" s="59">
        <v>10</v>
      </c>
      <c r="AY14" s="59">
        <v>10</v>
      </c>
      <c r="AZ14" s="59">
        <v>2</v>
      </c>
      <c r="BA14" s="59">
        <v>10</v>
      </c>
      <c r="BB14" s="59">
        <v>4</v>
      </c>
      <c r="BC14" s="59">
        <v>7</v>
      </c>
      <c r="BD14" s="59">
        <v>7</v>
      </c>
      <c r="BE14" s="59">
        <v>9</v>
      </c>
      <c r="BF14" s="59">
        <v>8</v>
      </c>
      <c r="BG14" s="59">
        <v>6</v>
      </c>
      <c r="BH14" s="60">
        <f t="shared" si="15"/>
        <v>73</v>
      </c>
      <c r="BI14" s="59">
        <v>10</v>
      </c>
      <c r="BJ14" s="59">
        <v>8</v>
      </c>
      <c r="BK14" s="59">
        <v>4</v>
      </c>
      <c r="BL14" s="59">
        <v>7</v>
      </c>
      <c r="BM14" s="59">
        <v>4</v>
      </c>
      <c r="BN14" s="59">
        <v>2</v>
      </c>
      <c r="BO14" s="59">
        <v>4</v>
      </c>
      <c r="BP14" s="59">
        <v>8</v>
      </c>
      <c r="BQ14" s="59">
        <v>10</v>
      </c>
      <c r="BR14" s="59">
        <v>3</v>
      </c>
      <c r="BS14" s="60">
        <f t="shared" si="16"/>
        <v>60</v>
      </c>
      <c r="BT14" s="61">
        <f t="shared" si="17"/>
        <v>193</v>
      </c>
      <c r="BU14" s="62">
        <f t="shared" si="18"/>
        <v>420</v>
      </c>
      <c r="BV14" s="63">
        <f t="shared" si="9"/>
        <v>10</v>
      </c>
    </row>
  </sheetData>
  <sortState xmlns:xlrd2="http://schemas.microsoft.com/office/spreadsheetml/2017/richdata2" ref="A6:BV14">
    <sortCondition ref="BV6:BV14"/>
  </sortState>
  <mergeCells count="7">
    <mergeCell ref="A3:A4"/>
    <mergeCell ref="O3:AL3"/>
    <mergeCell ref="BU3:BU4"/>
    <mergeCell ref="BV3:BV4"/>
    <mergeCell ref="AW3:BT3"/>
    <mergeCell ref="B1:D1"/>
    <mergeCell ref="B2:D2"/>
  </mergeCells>
  <conditionalFormatting sqref="BU5:BU14">
    <cfRule type="colorScale" priority="1">
      <colorScale>
        <cfvo type="min"/>
        <cfvo type="max"/>
        <color rgb="FFF4CCCC"/>
        <color rgb="FF6AA84F"/>
      </colorScale>
    </cfRule>
  </conditionalFormatting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BC32"/>
  <sheetViews>
    <sheetView showGridLines="0" tabSelected="1" workbookViewId="0">
      <selection activeCell="AW22" sqref="AW22"/>
    </sheetView>
  </sheetViews>
  <sheetFormatPr defaultColWidth="14.44140625" defaultRowHeight="15.75" customHeight="1" outlineLevelCol="1" x14ac:dyDescent="0.25"/>
  <cols>
    <col min="1" max="1" width="4.44140625" customWidth="1"/>
    <col min="2" max="2" width="17.109375" customWidth="1"/>
    <col min="3" max="3" width="5.33203125" customWidth="1"/>
    <col min="4" max="4" width="7.5546875" customWidth="1" collapsed="1"/>
    <col min="5" max="13" width="2.109375" hidden="1" customWidth="1" outlineLevel="1"/>
    <col min="14" max="14" width="2.33203125" hidden="1" customWidth="1" outlineLevel="1"/>
    <col min="15" max="15" width="2.109375" hidden="1" customWidth="1" outlineLevel="1"/>
    <col min="16" max="18" width="2.33203125" hidden="1" customWidth="1" outlineLevel="1"/>
    <col min="19" max="19" width="3.6640625" hidden="1" customWidth="1" outlineLevel="1"/>
    <col min="20" max="20" width="3.6640625" customWidth="1"/>
    <col min="21" max="21" width="6" customWidth="1"/>
    <col min="22" max="22" width="12.6640625" customWidth="1" collapsed="1"/>
    <col min="23" max="31" width="2.109375" hidden="1" customWidth="1" outlineLevel="1"/>
    <col min="32" max="32" width="2.33203125" hidden="1" customWidth="1" outlineLevel="1"/>
    <col min="33" max="33" width="2.109375" hidden="1" customWidth="1" outlineLevel="1"/>
    <col min="34" max="35" width="2.33203125" hidden="1" customWidth="1" outlineLevel="1"/>
    <col min="36" max="36" width="4.5546875" customWidth="1"/>
    <col min="37" max="37" width="8" customWidth="1"/>
    <col min="38" max="38" width="1.88671875" customWidth="1"/>
    <col min="39" max="39" width="13.5546875" customWidth="1"/>
    <col min="40" max="49" width="2.109375" customWidth="1" outlineLevel="1"/>
    <col min="50" max="50" width="2.33203125" customWidth="1" outlineLevel="1"/>
    <col min="51" max="51" width="3.44140625" customWidth="1"/>
    <col min="52" max="55" width="3.6640625" customWidth="1"/>
  </cols>
  <sheetData>
    <row r="1" spans="1:55" ht="15.75" customHeight="1" x14ac:dyDescent="0.3">
      <c r="A1" s="1"/>
      <c r="B1" s="67" t="s">
        <v>29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ht="15.75" customHeight="1" x14ac:dyDescent="0.3">
      <c r="A2" s="1"/>
      <c r="B2" s="67" t="s">
        <v>31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</row>
    <row r="3" spans="1:55" ht="15.75" customHeight="1" x14ac:dyDescent="0.3">
      <c r="A3" s="69" t="s">
        <v>2</v>
      </c>
      <c r="B3" s="10"/>
      <c r="C3" s="10"/>
      <c r="D3" s="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1:55" ht="15.75" customHeight="1" x14ac:dyDescent="0.3">
      <c r="A4" s="65"/>
      <c r="B4" s="11" t="s">
        <v>7</v>
      </c>
      <c r="C4" s="11" t="s">
        <v>8</v>
      </c>
      <c r="D4" s="11" t="s">
        <v>9</v>
      </c>
      <c r="E4" s="20">
        <v>1</v>
      </c>
      <c r="F4" s="20">
        <v>2</v>
      </c>
      <c r="G4" s="20">
        <v>3</v>
      </c>
      <c r="H4" s="20">
        <v>4</v>
      </c>
      <c r="I4" s="20">
        <v>5</v>
      </c>
      <c r="J4" s="20">
        <v>6</v>
      </c>
      <c r="K4" s="20">
        <v>7</v>
      </c>
      <c r="L4" s="20">
        <v>8</v>
      </c>
      <c r="M4" s="20">
        <v>9</v>
      </c>
      <c r="N4" s="20">
        <v>10</v>
      </c>
      <c r="O4" s="20">
        <v>11</v>
      </c>
      <c r="P4" s="20">
        <v>12</v>
      </c>
      <c r="Q4" s="20">
        <v>13</v>
      </c>
      <c r="R4" s="20">
        <v>14</v>
      </c>
      <c r="S4" s="20">
        <v>27</v>
      </c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pans="1:55" ht="15.75" customHeight="1" x14ac:dyDescent="0.3">
      <c r="A5" s="16">
        <v>1</v>
      </c>
      <c r="B5" s="26" t="s">
        <v>15</v>
      </c>
      <c r="C5" s="24">
        <v>1985</v>
      </c>
      <c r="D5" s="24" t="s">
        <v>16</v>
      </c>
      <c r="E5" s="27">
        <v>0</v>
      </c>
      <c r="F5" s="27">
        <v>0</v>
      </c>
      <c r="G5" s="27">
        <v>1</v>
      </c>
      <c r="H5" s="27">
        <v>1</v>
      </c>
      <c r="I5" s="27">
        <v>1</v>
      </c>
      <c r="J5" s="27">
        <v>1</v>
      </c>
      <c r="K5" s="27">
        <v>1</v>
      </c>
      <c r="L5" s="27">
        <v>1</v>
      </c>
      <c r="M5" s="27"/>
      <c r="N5" s="27"/>
      <c r="O5" s="27"/>
      <c r="P5" s="27"/>
      <c r="Q5" s="27"/>
      <c r="R5" s="27"/>
      <c r="S5" s="27"/>
      <c r="T5" s="28">
        <f>SUM(E5:S5)</f>
        <v>6</v>
      </c>
      <c r="U5" s="29" t="str">
        <f>IF(T5&gt;T7,"edasi","kõik")</f>
        <v>edasi</v>
      </c>
      <c r="V5" s="29"/>
      <c r="W5" s="30">
        <v>1</v>
      </c>
      <c r="X5" s="30">
        <v>2</v>
      </c>
      <c r="Y5" s="30">
        <v>3</v>
      </c>
      <c r="Z5" s="30">
        <v>4</v>
      </c>
      <c r="AA5" s="30">
        <v>5</v>
      </c>
      <c r="AB5" s="30">
        <v>6</v>
      </c>
      <c r="AC5" s="30">
        <v>7</v>
      </c>
      <c r="AD5" s="30">
        <v>8</v>
      </c>
      <c r="AE5" s="30">
        <v>9</v>
      </c>
      <c r="AF5" s="30">
        <v>10</v>
      </c>
      <c r="AG5" s="30">
        <v>11</v>
      </c>
      <c r="AH5" s="30">
        <v>12</v>
      </c>
      <c r="AI5" s="30">
        <v>29</v>
      </c>
      <c r="AJ5" s="31"/>
      <c r="AK5" s="31"/>
      <c r="AL5" s="29"/>
      <c r="AM5" s="29"/>
      <c r="AN5" s="30">
        <v>1</v>
      </c>
      <c r="AO5" s="30">
        <v>2</v>
      </c>
      <c r="AP5" s="30">
        <v>3</v>
      </c>
      <c r="AQ5" s="30">
        <v>4</v>
      </c>
      <c r="AR5" s="30">
        <v>5</v>
      </c>
      <c r="AS5" s="30">
        <v>6</v>
      </c>
      <c r="AT5" s="30">
        <v>7</v>
      </c>
      <c r="AU5" s="30">
        <v>8</v>
      </c>
      <c r="AV5" s="30">
        <v>9</v>
      </c>
      <c r="AW5" s="30">
        <v>10</v>
      </c>
      <c r="AX5" s="30">
        <v>25</v>
      </c>
      <c r="AY5" s="29"/>
      <c r="AZ5" s="29"/>
      <c r="BA5" s="2"/>
      <c r="BB5" s="2"/>
      <c r="BC5" s="2"/>
    </row>
    <row r="6" spans="1:55" ht="15" x14ac:dyDescent="0.25">
      <c r="A6" s="16"/>
      <c r="B6" s="26"/>
      <c r="C6" s="25"/>
      <c r="D6" s="24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24"/>
      <c r="U6" s="24"/>
      <c r="V6" s="33" t="str">
        <f>IF(T5&gt;T7,B5,B7)</f>
        <v>Heili Lepp</v>
      </c>
      <c r="W6" s="27">
        <v>0</v>
      </c>
      <c r="X6" s="27">
        <v>0</v>
      </c>
      <c r="Y6" s="27">
        <v>0</v>
      </c>
      <c r="Z6" s="27">
        <v>1</v>
      </c>
      <c r="AA6" s="27">
        <v>0</v>
      </c>
      <c r="AB6" s="27">
        <v>0</v>
      </c>
      <c r="AC6" s="27">
        <v>1</v>
      </c>
      <c r="AD6" s="27">
        <v>1</v>
      </c>
      <c r="AE6" s="27">
        <v>1</v>
      </c>
      <c r="AF6" s="27">
        <v>1</v>
      </c>
      <c r="AG6" s="27">
        <v>0</v>
      </c>
      <c r="AH6" s="27">
        <v>0</v>
      </c>
      <c r="AI6" s="27"/>
      <c r="AJ6" s="34">
        <f>SUM(W6:AI6)</f>
        <v>5</v>
      </c>
      <c r="AK6" s="29" t="str">
        <f>IF(AJ6&gt;AJ9,"I-II","III-IV")</f>
        <v>III-IV</v>
      </c>
      <c r="AL6" s="33"/>
      <c r="AM6" s="33" t="str">
        <f>IF(AK6="I-II",V6,V9)</f>
        <v>Väino Eller</v>
      </c>
      <c r="AN6" s="27">
        <v>1</v>
      </c>
      <c r="AO6" s="27">
        <v>0</v>
      </c>
      <c r="AP6" s="27">
        <v>0</v>
      </c>
      <c r="AQ6" s="27">
        <v>1</v>
      </c>
      <c r="AR6" s="27">
        <v>1</v>
      </c>
      <c r="AS6" s="27">
        <v>1</v>
      </c>
      <c r="AT6" s="27">
        <v>0</v>
      </c>
      <c r="AU6" s="27">
        <v>0</v>
      </c>
      <c r="AV6" s="27">
        <v>0</v>
      </c>
      <c r="AW6" s="27">
        <v>0</v>
      </c>
      <c r="AX6" s="27"/>
      <c r="AY6" s="34">
        <f>SUM(AN6:AX6)</f>
        <v>4</v>
      </c>
      <c r="AZ6" s="29" t="str">
        <f>IF(AY6&gt;AY9,"I","II")</f>
        <v>II</v>
      </c>
      <c r="BA6" s="2"/>
      <c r="BB6" s="2"/>
      <c r="BC6" s="2"/>
    </row>
    <row r="7" spans="1:55" ht="15" x14ac:dyDescent="0.25">
      <c r="A7" s="16">
        <v>2</v>
      </c>
      <c r="B7" s="26" t="s">
        <v>26</v>
      </c>
      <c r="C7" s="25">
        <v>1986</v>
      </c>
      <c r="D7" s="24" t="s">
        <v>16</v>
      </c>
      <c r="E7" s="27">
        <v>1</v>
      </c>
      <c r="F7" s="27">
        <v>1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  <c r="N7" s="27"/>
      <c r="O7" s="27"/>
      <c r="P7" s="27"/>
      <c r="Q7" s="27"/>
      <c r="R7" s="27"/>
      <c r="S7" s="27"/>
      <c r="T7" s="34">
        <f t="shared" ref="T7:T8" si="0">SUM(E7:S7)</f>
        <v>2</v>
      </c>
      <c r="U7" s="29" t="str">
        <f>IF(T8&gt;T7,"edasi","kõik")</f>
        <v>kõik</v>
      </c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"/>
      <c r="BB7" s="2"/>
      <c r="BC7" s="2"/>
    </row>
    <row r="8" spans="1:55" ht="15" x14ac:dyDescent="0.25">
      <c r="A8" s="16">
        <v>3</v>
      </c>
      <c r="B8" s="26" t="s">
        <v>20</v>
      </c>
      <c r="C8" s="25">
        <v>1973</v>
      </c>
      <c r="D8" s="24" t="s">
        <v>21</v>
      </c>
      <c r="E8" s="27">
        <v>0</v>
      </c>
      <c r="F8" s="27">
        <v>0</v>
      </c>
      <c r="G8" s="27">
        <v>0</v>
      </c>
      <c r="H8" s="27">
        <v>1</v>
      </c>
      <c r="I8" s="27">
        <v>0</v>
      </c>
      <c r="J8" s="27">
        <v>0</v>
      </c>
      <c r="K8" s="27">
        <v>0</v>
      </c>
      <c r="L8" s="27"/>
      <c r="M8" s="27"/>
      <c r="N8" s="27"/>
      <c r="O8" s="27"/>
      <c r="P8" s="27"/>
      <c r="Q8" s="27"/>
      <c r="R8" s="27"/>
      <c r="S8" s="27"/>
      <c r="T8" s="34">
        <f t="shared" si="0"/>
        <v>1</v>
      </c>
      <c r="U8" s="29" t="str">
        <f>IF(T8&gt;T10,"edasi","kõik")</f>
        <v>kõik</v>
      </c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2"/>
      <c r="BB8" s="2"/>
      <c r="BC8" s="2"/>
    </row>
    <row r="9" spans="1:55" ht="15.75" customHeight="1" x14ac:dyDescent="0.3">
      <c r="A9" s="16"/>
      <c r="B9" s="26"/>
      <c r="C9" s="25"/>
      <c r="D9" s="24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24"/>
      <c r="U9" s="24"/>
      <c r="V9" s="33" t="str">
        <f>IF(T8&gt;T10,B8,B10)</f>
        <v>Väino Eller</v>
      </c>
      <c r="W9" s="27">
        <v>1</v>
      </c>
      <c r="X9" s="27">
        <v>1</v>
      </c>
      <c r="Y9" s="27">
        <v>1</v>
      </c>
      <c r="Z9" s="27">
        <v>0</v>
      </c>
      <c r="AA9" s="27">
        <v>1</v>
      </c>
      <c r="AB9" s="27">
        <v>1</v>
      </c>
      <c r="AC9" s="27">
        <v>0</v>
      </c>
      <c r="AD9" s="27">
        <v>0</v>
      </c>
      <c r="AE9" s="27">
        <v>0</v>
      </c>
      <c r="AF9" s="27">
        <v>0</v>
      </c>
      <c r="AG9" s="27">
        <v>1</v>
      </c>
      <c r="AH9" s="27">
        <v>1</v>
      </c>
      <c r="AI9" s="27"/>
      <c r="AJ9" s="28">
        <f>SUM(W9:AI9)</f>
        <v>7</v>
      </c>
      <c r="AK9" s="29" t="str">
        <f>IF(AJ9&gt;AJ6,"I-II","III-IV")</f>
        <v>I-II</v>
      </c>
      <c r="AL9" s="35"/>
      <c r="AM9" s="36" t="str">
        <f>IF(AK13="I-II",V13,V16)</f>
        <v>Toomas Hallik</v>
      </c>
      <c r="AN9" s="27">
        <v>0</v>
      </c>
      <c r="AO9" s="27">
        <v>1</v>
      </c>
      <c r="AP9" s="27">
        <v>1</v>
      </c>
      <c r="AQ9" s="27">
        <v>0</v>
      </c>
      <c r="AR9" s="27">
        <v>0</v>
      </c>
      <c r="AS9" s="27">
        <v>0</v>
      </c>
      <c r="AT9" s="27">
        <v>1</v>
      </c>
      <c r="AU9" s="27">
        <v>1</v>
      </c>
      <c r="AV9" s="27">
        <v>1</v>
      </c>
      <c r="AW9" s="27">
        <v>1</v>
      </c>
      <c r="AX9" s="27"/>
      <c r="AY9" s="28">
        <f>SUM(AN9:AX9)</f>
        <v>6</v>
      </c>
      <c r="AZ9" s="29" t="str">
        <f>IF(AY6&lt;AY9,"I","II")</f>
        <v>I</v>
      </c>
      <c r="BA9" s="2"/>
      <c r="BB9" s="2"/>
      <c r="BC9" s="2"/>
    </row>
    <row r="10" spans="1:55" ht="15.75" customHeight="1" x14ac:dyDescent="0.3">
      <c r="A10" s="16">
        <v>4</v>
      </c>
      <c r="B10" s="26" t="s">
        <v>17</v>
      </c>
      <c r="C10" s="25">
        <f>2020-56</f>
        <v>1964</v>
      </c>
      <c r="D10" s="24" t="s">
        <v>16</v>
      </c>
      <c r="E10" s="27">
        <v>1</v>
      </c>
      <c r="F10" s="27">
        <v>1</v>
      </c>
      <c r="G10" s="27">
        <v>1</v>
      </c>
      <c r="H10" s="27">
        <v>0</v>
      </c>
      <c r="I10" s="27">
        <v>1</v>
      </c>
      <c r="J10" s="27">
        <v>1</v>
      </c>
      <c r="K10" s="27">
        <v>1</v>
      </c>
      <c r="L10" s="27"/>
      <c r="M10" s="27"/>
      <c r="N10" s="27"/>
      <c r="O10" s="27"/>
      <c r="P10" s="27"/>
      <c r="Q10" s="27"/>
      <c r="R10" s="27"/>
      <c r="S10" s="27"/>
      <c r="T10" s="28">
        <f>SUM(E10:S10)</f>
        <v>6</v>
      </c>
      <c r="U10" s="29" t="str">
        <f>IF(T8&lt;T10,"edasi","kõik")</f>
        <v>edasi</v>
      </c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"/>
      <c r="BB10" s="2"/>
      <c r="BC10" s="2"/>
    </row>
    <row r="11" spans="1:55" ht="15" x14ac:dyDescent="0.25">
      <c r="A11" s="16"/>
      <c r="B11" s="26"/>
      <c r="C11" s="25"/>
      <c r="D11" s="24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24"/>
      <c r="U11" s="24"/>
      <c r="V11" s="24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"/>
      <c r="BB11" s="2"/>
      <c r="BC11" s="2"/>
    </row>
    <row r="12" spans="1:55" ht="15" x14ac:dyDescent="0.25">
      <c r="A12" s="16">
        <v>5</v>
      </c>
      <c r="B12" s="26" t="s">
        <v>22</v>
      </c>
      <c r="C12" s="25">
        <v>1962</v>
      </c>
      <c r="D12" s="24" t="s">
        <v>23</v>
      </c>
      <c r="E12" s="27">
        <v>0</v>
      </c>
      <c r="F12" s="27">
        <v>0</v>
      </c>
      <c r="G12" s="27">
        <v>1</v>
      </c>
      <c r="H12" s="27">
        <v>1</v>
      </c>
      <c r="I12" s="27">
        <v>0</v>
      </c>
      <c r="J12" s="27">
        <v>0</v>
      </c>
      <c r="K12" s="27">
        <v>1</v>
      </c>
      <c r="L12" s="27">
        <v>1</v>
      </c>
      <c r="M12" s="27">
        <v>0</v>
      </c>
      <c r="N12" s="27">
        <v>1</v>
      </c>
      <c r="O12" s="27">
        <v>0</v>
      </c>
      <c r="P12" s="27">
        <v>1</v>
      </c>
      <c r="Q12" s="27">
        <v>0</v>
      </c>
      <c r="R12" s="27">
        <v>0</v>
      </c>
      <c r="S12" s="27"/>
      <c r="T12" s="34">
        <f>SUM(E12:S12)</f>
        <v>6</v>
      </c>
      <c r="U12" s="29" t="str">
        <f>IF(T12&gt;T14,"edasi","kõik")</f>
        <v>kõik</v>
      </c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"/>
      <c r="BB12" s="2"/>
      <c r="BC12" s="2"/>
    </row>
    <row r="13" spans="1:55" ht="15.75" customHeight="1" x14ac:dyDescent="0.3">
      <c r="A13" s="16"/>
      <c r="B13" s="26"/>
      <c r="C13" s="25"/>
      <c r="D13" s="24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24"/>
      <c r="U13" s="24"/>
      <c r="V13" s="33" t="str">
        <f>IF(T12&gt;T14,B12,B14)</f>
        <v>Alar Heinsaar</v>
      </c>
      <c r="W13" s="27">
        <v>0</v>
      </c>
      <c r="X13" s="27">
        <v>0</v>
      </c>
      <c r="Y13" s="27">
        <v>0</v>
      </c>
      <c r="Z13" s="27">
        <v>1</v>
      </c>
      <c r="AA13" s="27">
        <v>0</v>
      </c>
      <c r="AB13" s="27">
        <v>0</v>
      </c>
      <c r="AC13" s="27">
        <v>1</v>
      </c>
      <c r="AD13" s="27">
        <v>1</v>
      </c>
      <c r="AE13" s="27">
        <v>0</v>
      </c>
      <c r="AF13" s="27"/>
      <c r="AG13" s="27"/>
      <c r="AH13" s="27"/>
      <c r="AI13" s="27"/>
      <c r="AJ13" s="34">
        <f>SUM(W13:AI13)</f>
        <v>3</v>
      </c>
      <c r="AK13" s="29" t="str">
        <f>IF(AJ13&gt;AJ16,"I-II","III-IV")</f>
        <v>III-IV</v>
      </c>
      <c r="AL13" s="33"/>
      <c r="AM13" s="33" t="str">
        <f>IF(AK6="III-IV",V6,V9)</f>
        <v>Heili Lepp</v>
      </c>
      <c r="AN13" s="27">
        <v>1</v>
      </c>
      <c r="AO13" s="27">
        <v>0</v>
      </c>
      <c r="AP13" s="27">
        <v>0</v>
      </c>
      <c r="AQ13" s="27">
        <v>1</v>
      </c>
      <c r="AR13" s="27">
        <v>0</v>
      </c>
      <c r="AS13" s="27">
        <v>0</v>
      </c>
      <c r="AT13" s="27">
        <v>1</v>
      </c>
      <c r="AU13" s="27">
        <v>1</v>
      </c>
      <c r="AV13" s="27">
        <v>1</v>
      </c>
      <c r="AW13" s="27">
        <v>1</v>
      </c>
      <c r="AX13" s="27"/>
      <c r="AY13" s="28">
        <f>SUM(AN13:AX13)</f>
        <v>6</v>
      </c>
      <c r="AZ13" s="29" t="str">
        <f>IF(AY13&gt;AY16,"III","IV")</f>
        <v>III</v>
      </c>
      <c r="BA13" s="2"/>
      <c r="BB13" s="2"/>
      <c r="BC13" s="2"/>
    </row>
    <row r="14" spans="1:55" ht="15.75" customHeight="1" x14ac:dyDescent="0.3">
      <c r="A14" s="16">
        <v>6</v>
      </c>
      <c r="B14" s="26" t="s">
        <v>27</v>
      </c>
      <c r="C14" s="25">
        <v>1965</v>
      </c>
      <c r="D14" s="24" t="s">
        <v>16</v>
      </c>
      <c r="E14" s="27">
        <v>1</v>
      </c>
      <c r="F14" s="27">
        <v>1</v>
      </c>
      <c r="G14" s="27">
        <v>0</v>
      </c>
      <c r="H14" s="27">
        <v>0</v>
      </c>
      <c r="I14" s="27">
        <v>1</v>
      </c>
      <c r="J14" s="27">
        <v>1</v>
      </c>
      <c r="K14" s="27">
        <v>0</v>
      </c>
      <c r="L14" s="27">
        <v>0</v>
      </c>
      <c r="M14" s="27">
        <v>1</v>
      </c>
      <c r="N14" s="27">
        <v>0</v>
      </c>
      <c r="O14" s="27">
        <v>1</v>
      </c>
      <c r="P14" s="27">
        <v>0</v>
      </c>
      <c r="Q14" s="27">
        <v>1</v>
      </c>
      <c r="R14" s="27">
        <v>1</v>
      </c>
      <c r="S14" s="27"/>
      <c r="T14" s="28">
        <f t="shared" ref="T14:T15" si="1">SUM(E14:S14)</f>
        <v>8</v>
      </c>
      <c r="U14" s="29" t="str">
        <f>IF(T12&lt;T14,"edasi","kõik")</f>
        <v>edasi</v>
      </c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"/>
      <c r="BB14" s="2"/>
      <c r="BC14" s="2"/>
    </row>
    <row r="15" spans="1:55" ht="15" x14ac:dyDescent="0.25">
      <c r="A15" s="16">
        <v>7</v>
      </c>
      <c r="B15" s="26" t="s">
        <v>19</v>
      </c>
      <c r="C15" s="25">
        <v>1980</v>
      </c>
      <c r="D15" s="24" t="s">
        <v>16</v>
      </c>
      <c r="E15" s="27">
        <v>1</v>
      </c>
      <c r="F15" s="27">
        <v>1</v>
      </c>
      <c r="G15" s="27">
        <v>1</v>
      </c>
      <c r="H15" s="27">
        <v>0</v>
      </c>
      <c r="I15" s="27">
        <v>0</v>
      </c>
      <c r="J15" s="27">
        <v>1</v>
      </c>
      <c r="K15" s="27">
        <v>0</v>
      </c>
      <c r="L15" s="27">
        <v>1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/>
      <c r="S15" s="27"/>
      <c r="T15" s="34">
        <f t="shared" si="1"/>
        <v>5</v>
      </c>
      <c r="U15" s="29" t="str">
        <f>IF(T15&gt;T17,"edasi","kõik")</f>
        <v>kõik</v>
      </c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"/>
      <c r="BB15" s="2"/>
      <c r="BC15" s="2"/>
    </row>
    <row r="16" spans="1:55" ht="15.75" customHeight="1" x14ac:dyDescent="0.3">
      <c r="A16" s="16"/>
      <c r="B16" s="26"/>
      <c r="C16" s="25"/>
      <c r="D16" s="24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24"/>
      <c r="U16" s="24"/>
      <c r="V16" s="33" t="str">
        <f>IF(T15&gt;T17,B15,B17)</f>
        <v>Toomas Hallik</v>
      </c>
      <c r="W16" s="27">
        <v>1</v>
      </c>
      <c r="X16" s="27">
        <v>1</v>
      </c>
      <c r="Y16" s="27">
        <v>1</v>
      </c>
      <c r="Z16" s="27">
        <v>0</v>
      </c>
      <c r="AA16" s="27">
        <v>1</v>
      </c>
      <c r="AB16" s="27">
        <v>1</v>
      </c>
      <c r="AC16" s="27">
        <v>0</v>
      </c>
      <c r="AD16" s="27">
        <v>0</v>
      </c>
      <c r="AE16" s="27">
        <v>1</v>
      </c>
      <c r="AF16" s="27"/>
      <c r="AG16" s="27"/>
      <c r="AH16" s="27"/>
      <c r="AI16" s="27"/>
      <c r="AJ16" s="28">
        <f>SUM(W16:AI16)</f>
        <v>6</v>
      </c>
      <c r="AK16" s="29" t="str">
        <f>IF(AJ16&gt;AJ13,"I-II","III-IV")</f>
        <v>I-II</v>
      </c>
      <c r="AL16" s="33"/>
      <c r="AM16" s="33" t="str">
        <f>IF(AK13="III-IV",V13,V16)</f>
        <v>Alar Heinsaar</v>
      </c>
      <c r="AN16" s="27">
        <v>0</v>
      </c>
      <c r="AO16" s="27">
        <v>1</v>
      </c>
      <c r="AP16" s="27">
        <v>1</v>
      </c>
      <c r="AQ16" s="27">
        <v>0</v>
      </c>
      <c r="AR16" s="27">
        <v>1</v>
      </c>
      <c r="AS16" s="27">
        <v>1</v>
      </c>
      <c r="AT16" s="27">
        <v>0</v>
      </c>
      <c r="AU16" s="27">
        <v>0</v>
      </c>
      <c r="AV16" s="27">
        <v>0</v>
      </c>
      <c r="AW16" s="27">
        <v>0</v>
      </c>
      <c r="AX16" s="27"/>
      <c r="AY16" s="34">
        <f>SUM(AN16:AX16)</f>
        <v>4</v>
      </c>
      <c r="AZ16" s="29" t="str">
        <f>IF(AY16&gt;AY13,"III","IV")</f>
        <v>IV</v>
      </c>
      <c r="BA16" s="2"/>
      <c r="BB16" s="2"/>
      <c r="BC16" s="2"/>
    </row>
    <row r="17" spans="1:55" ht="15.75" customHeight="1" x14ac:dyDescent="0.3">
      <c r="A17" s="16">
        <v>8</v>
      </c>
      <c r="B17" s="26" t="s">
        <v>28</v>
      </c>
      <c r="C17" s="25">
        <v>1966</v>
      </c>
      <c r="D17" s="24" t="s">
        <v>16</v>
      </c>
      <c r="E17" s="27">
        <v>0</v>
      </c>
      <c r="F17" s="27">
        <v>0</v>
      </c>
      <c r="G17" s="27">
        <v>0</v>
      </c>
      <c r="H17" s="27">
        <v>1</v>
      </c>
      <c r="I17" s="27">
        <v>1</v>
      </c>
      <c r="J17" s="27">
        <v>0</v>
      </c>
      <c r="K17" s="27">
        <v>1</v>
      </c>
      <c r="L17" s="27">
        <v>0</v>
      </c>
      <c r="M17" s="27">
        <v>1</v>
      </c>
      <c r="N17" s="27">
        <v>1</v>
      </c>
      <c r="O17" s="27">
        <v>1</v>
      </c>
      <c r="P17" s="27">
        <v>0</v>
      </c>
      <c r="Q17" s="27">
        <v>1</v>
      </c>
      <c r="R17" s="27"/>
      <c r="S17" s="27"/>
      <c r="T17" s="28">
        <f>SUM(E17:S17)</f>
        <v>7</v>
      </c>
      <c r="U17" s="29" t="str">
        <f>IF(T15&lt;T17,"edasi","kõik")</f>
        <v>edasi</v>
      </c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"/>
      <c r="BB17" s="2"/>
      <c r="BC17" s="2"/>
    </row>
    <row r="18" spans="1:55" ht="15" x14ac:dyDescent="0.25">
      <c r="A18" s="16"/>
      <c r="B18" s="26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"/>
      <c r="BB18" s="2"/>
      <c r="BC18" s="2"/>
    </row>
    <row r="19" spans="1:55" ht="15" x14ac:dyDescent="0.25">
      <c r="A19" s="16">
        <v>16</v>
      </c>
      <c r="B19" s="26" t="s">
        <v>18</v>
      </c>
      <c r="C19" s="24">
        <v>1986</v>
      </c>
      <c r="D19" s="24" t="s">
        <v>16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4"/>
      <c r="U19" s="29" t="str">
        <f>IF(T19&gt;T20,"edasi","kõik")</f>
        <v>kõik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"/>
      <c r="BB19" s="2"/>
      <c r="BC19" s="2"/>
    </row>
    <row r="20" spans="1:55" ht="15" x14ac:dyDescent="0.25">
      <c r="A20" s="16">
        <v>21</v>
      </c>
      <c r="B20" s="26" t="s">
        <v>24</v>
      </c>
      <c r="C20" s="24">
        <v>1947</v>
      </c>
      <c r="D20" s="24" t="s">
        <v>25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4"/>
      <c r="U20" s="29" t="str">
        <f>IF(T21&gt;T20,"edasi","kõik")</f>
        <v>kõik</v>
      </c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"/>
      <c r="BB20" s="2"/>
      <c r="BC20" s="2"/>
    </row>
    <row r="21" spans="1:55" ht="15" x14ac:dyDescent="0.25">
      <c r="B21" s="31"/>
      <c r="C21" s="31"/>
      <c r="D21" s="31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"/>
      <c r="BB21" s="2"/>
      <c r="BC21" s="2"/>
    </row>
    <row r="22" spans="1:55" ht="15" x14ac:dyDescent="0.25"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</row>
    <row r="23" spans="1:55" ht="15.6" x14ac:dyDescent="0.25">
      <c r="A23" s="16"/>
      <c r="B23" s="19"/>
      <c r="C23" s="22"/>
      <c r="D23" s="2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1:55" ht="15.6" x14ac:dyDescent="0.25">
      <c r="A24" s="16"/>
      <c r="B24" s="19"/>
      <c r="C24" s="22"/>
      <c r="D24" s="2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</row>
    <row r="25" spans="1:55" ht="15.6" x14ac:dyDescent="0.25">
      <c r="A25" s="16"/>
      <c r="B25" s="18"/>
      <c r="C25" s="22"/>
      <c r="D25" s="2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1:55" ht="15" x14ac:dyDescent="0.25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</row>
    <row r="27" spans="1:55" ht="15.6" x14ac:dyDescent="0.25">
      <c r="A27" s="16"/>
      <c r="B27" s="18"/>
      <c r="C27" s="22"/>
      <c r="D27" s="2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5" ht="15" x14ac:dyDescent="0.25"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</row>
    <row r="29" spans="1:55" ht="15.6" x14ac:dyDescent="0.25">
      <c r="A29" s="16"/>
      <c r="B29" s="17"/>
      <c r="C29" s="22"/>
      <c r="D29" s="2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1:55" ht="15.6" x14ac:dyDescent="0.25">
      <c r="A30" s="16"/>
      <c r="B30" s="17"/>
      <c r="C30" s="22"/>
      <c r="D30" s="2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</row>
    <row r="31" spans="1:55" ht="15" x14ac:dyDescent="0.25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1:55" ht="15.6" x14ac:dyDescent="0.25">
      <c r="A32" s="16"/>
      <c r="B32" s="17"/>
      <c r="C32" s="22"/>
      <c r="D32" s="2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</row>
  </sheetData>
  <mergeCells count="3">
    <mergeCell ref="B1:BC1"/>
    <mergeCell ref="B2:BC2"/>
    <mergeCell ref="A3:A4"/>
  </mergeCells>
  <printOptions horizontalCentered="1" gridLines="1"/>
  <pageMargins left="0.7" right="0.7" top="0.75" bottom="0.75" header="0" footer="0"/>
  <pageSetup paperSize="9" scale="70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 30+30</vt:lpstr>
      <vt:lpstr>Finaalid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2020-09-05T17:04:07Z</cp:lastPrinted>
  <dcterms:created xsi:type="dcterms:W3CDTF">2020-09-05T16:53:47Z</dcterms:created>
  <dcterms:modified xsi:type="dcterms:W3CDTF">2020-09-07T06:33:38Z</dcterms:modified>
</cp:coreProperties>
</file>