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345" activeTab="3"/>
  </bookViews>
  <sheets>
    <sheet name="Standard" sheetId="1" r:id="rId1"/>
    <sheet name="Turniir" sheetId="3" r:id="rId2"/>
    <sheet name="Lamades" sheetId="2" r:id="rId3"/>
    <sheet name="1 lask" sheetId="4" r:id="rId4"/>
  </sheets>
  <definedNames>
    <definedName name="_xlnm._FilterDatabase" localSheetId="1" hidden="1">Turniir!$A$5:$AA$18</definedName>
    <definedName name="HTML_CodePage" hidden="1">1252</definedName>
    <definedName name="HTML_Control" hidden="1">{"'Standard'!$A$2:$N$33","'Lamades'!$A$6:$K$36","'Turniir'!$A$6:$X$21"}</definedName>
    <definedName name="HTML_Description" hidden="1">""</definedName>
    <definedName name="HTML_Email" hidden="1">"renza@tt.ee"</definedName>
    <definedName name="HTML_Header" hidden="1">"Turniir"</definedName>
    <definedName name="HTML_LastUpdate" hidden="1">"02.06.98"</definedName>
    <definedName name="HTML_LineAfter" hidden="1">FALSE</definedName>
    <definedName name="HTML_LineBefore" hidden="1">FALSE</definedName>
    <definedName name="HTML_Name" hidden="1">"Rene' Kivi"</definedName>
    <definedName name="HTML_OBDlg2" hidden="1">TRUE</definedName>
    <definedName name="HTML_OBDlg4" hidden="1">TRUE</definedName>
    <definedName name="HTML_OS" hidden="1">0</definedName>
    <definedName name="HTML_PathFile" hidden="1">"D:\WWWROOT\LASKMINE\turniir.htm"</definedName>
    <definedName name="HTML_Title" hidden="1">"Saaremaa Sügis '97"</definedName>
    <definedName name="midaon" localSheetId="0">Standard!$A$1:$Q$40</definedName>
    <definedName name="nidaon" localSheetId="2">Lamades!$A$1:$N$45</definedName>
    <definedName name="_xlnm.Print_Area" localSheetId="3">'1 lask'!$A$1:$E$49</definedName>
    <definedName name="Saaremaa" localSheetId="1">Turniir!$A$1:$AE$27</definedName>
    <definedName name="sssss" localSheetId="3">'1 lask'!$A$1:$F$53</definedName>
  </definedNames>
  <calcPr calcId="125725"/>
</workbook>
</file>

<file path=xl/calcChain.xml><?xml version="1.0" encoding="utf-8"?>
<calcChain xmlns="http://schemas.openxmlformats.org/spreadsheetml/2006/main">
  <c r="L33" i="2"/>
  <c r="L30"/>
  <c r="L10"/>
  <c r="L17"/>
  <c r="L36"/>
  <c r="L24"/>
  <c r="L18"/>
  <c r="L12"/>
  <c r="L15"/>
  <c r="L16"/>
  <c r="L22"/>
  <c r="L28"/>
  <c r="L13"/>
  <c r="L9"/>
  <c r="L25"/>
  <c r="L11"/>
  <c r="L19"/>
  <c r="L27"/>
  <c r="L26"/>
  <c r="L23"/>
  <c r="L29"/>
  <c r="L31"/>
  <c r="L35"/>
  <c r="L32"/>
  <c r="L34"/>
  <c r="L37"/>
  <c r="L8"/>
  <c r="L20"/>
  <c r="L21"/>
  <c r="L14"/>
  <c r="Z17" i="3"/>
  <c r="Z16"/>
  <c r="Z15"/>
  <c r="Z14"/>
  <c r="Z13"/>
  <c r="Z12"/>
  <c r="Z11"/>
  <c r="Z10"/>
  <c r="Z9"/>
  <c r="Z8"/>
  <c r="Z18"/>
  <c r="Z19"/>
  <c r="Z20"/>
  <c r="N17" i="1" l="1"/>
  <c r="N31"/>
  <c r="N16"/>
  <c r="N15"/>
  <c r="N32"/>
  <c r="K17"/>
  <c r="K31"/>
  <c r="K16"/>
  <c r="K15"/>
  <c r="K32"/>
  <c r="H17"/>
  <c r="H31"/>
  <c r="H16"/>
  <c r="H15"/>
  <c r="H32"/>
  <c r="O32" l="1"/>
  <c r="O15"/>
  <c r="O31"/>
  <c r="O17"/>
  <c r="O16"/>
  <c r="N26" l="1"/>
  <c r="N24"/>
  <c r="N14"/>
  <c r="N20"/>
  <c r="N9"/>
  <c r="N22"/>
  <c r="N23"/>
  <c r="K26"/>
  <c r="K24"/>
  <c r="K14"/>
  <c r="K20"/>
  <c r="K9"/>
  <c r="K22"/>
  <c r="K23"/>
  <c r="H26"/>
  <c r="H24"/>
  <c r="H14"/>
  <c r="H20"/>
  <c r="H9"/>
  <c r="H22"/>
  <c r="H23"/>
  <c r="H12"/>
  <c r="N11"/>
  <c r="N10"/>
  <c r="N18"/>
  <c r="N27"/>
  <c r="N25"/>
  <c r="N28"/>
  <c r="N12"/>
  <c r="N13"/>
  <c r="N30"/>
  <c r="N29"/>
  <c r="N21"/>
  <c r="N19"/>
  <c r="K11"/>
  <c r="K10"/>
  <c r="K18"/>
  <c r="K27"/>
  <c r="K25"/>
  <c r="K28"/>
  <c r="K12"/>
  <c r="K13"/>
  <c r="K30"/>
  <c r="K29"/>
  <c r="K21"/>
  <c r="K19"/>
  <c r="H11"/>
  <c r="H10"/>
  <c r="H18"/>
  <c r="H27"/>
  <c r="H25"/>
  <c r="H28"/>
  <c r="H13"/>
  <c r="H30"/>
  <c r="H29"/>
  <c r="H21"/>
  <c r="H19"/>
  <c r="O14" l="1"/>
  <c r="O20"/>
  <c r="O26"/>
  <c r="O24"/>
  <c r="O22"/>
  <c r="O9"/>
  <c r="O23"/>
  <c r="O13"/>
  <c r="O25"/>
  <c r="O12"/>
  <c r="O19"/>
  <c r="O28"/>
  <c r="O11"/>
  <c r="O30"/>
  <c r="O10"/>
  <c r="O18"/>
  <c r="O27"/>
  <c r="O29"/>
  <c r="O21"/>
  <c r="AC21" i="3" l="1"/>
  <c r="AD21"/>
  <c r="AD8"/>
  <c r="AC8"/>
</calcChain>
</file>

<file path=xl/sharedStrings.xml><?xml version="1.0" encoding="utf-8"?>
<sst xmlns="http://schemas.openxmlformats.org/spreadsheetml/2006/main" count="476" uniqueCount="139">
  <si>
    <t>Koht</t>
  </si>
  <si>
    <t>Nimi</t>
  </si>
  <si>
    <t>Sünd.</t>
  </si>
  <si>
    <t>Klubi</t>
  </si>
  <si>
    <t>I</t>
  </si>
  <si>
    <t>II</t>
  </si>
  <si>
    <t>Keskmine</t>
  </si>
  <si>
    <t>Lamades</t>
  </si>
  <si>
    <t>Püsti</t>
  </si>
  <si>
    <t>Põlvelt</t>
  </si>
  <si>
    <t>III</t>
  </si>
  <si>
    <t>IV</t>
  </si>
  <si>
    <t>V</t>
  </si>
  <si>
    <t>VI</t>
  </si>
  <si>
    <t>Kl.</t>
  </si>
  <si>
    <t>Punktid</t>
  </si>
  <si>
    <t>Laskude arv</t>
  </si>
  <si>
    <t>Peakohtunik: Martin Kosemets</t>
  </si>
  <si>
    <t>Koht ja tulemus</t>
  </si>
  <si>
    <t>1. Kõige-kõige täpsem "10"</t>
  </si>
  <si>
    <t xml:space="preserve"> </t>
  </si>
  <si>
    <t>Neeme</t>
  </si>
  <si>
    <t>KL MäLK</t>
  </si>
  <si>
    <t>Andero</t>
  </si>
  <si>
    <t>Matti</t>
  </si>
  <si>
    <t>3. "10"</t>
  </si>
  <si>
    <t>2. Sise "10"</t>
  </si>
  <si>
    <t>4. "9"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</si>
  <si>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</si>
  <si>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</si>
  <si>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</si>
  <si>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</si>
  <si>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</si>
  <si>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</si>
  <si>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</si>
  <si>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</si>
  <si>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</si>
  <si>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</si>
  <si>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</si>
  <si>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</si>
  <si>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</si>
  <si>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Meelis</t>
  </si>
  <si>
    <t>∑</t>
  </si>
  <si>
    <t>Elmet</t>
  </si>
  <si>
    <t>Andres</t>
  </si>
  <si>
    <t>14.</t>
  </si>
  <si>
    <t>15.</t>
  </si>
  <si>
    <t>16.</t>
  </si>
  <si>
    <t>17.</t>
  </si>
  <si>
    <t>18.</t>
  </si>
  <si>
    <t>60 lasku lamades</t>
  </si>
  <si>
    <t>3x20 lasku</t>
  </si>
  <si>
    <t>Turniir</t>
  </si>
  <si>
    <t>1 lasu võistlus</t>
  </si>
  <si>
    <t>VIRVESTE</t>
  </si>
  <si>
    <t>Saaremaa SpK/KL</t>
  </si>
  <si>
    <t>Saaremaa SpK</t>
  </si>
  <si>
    <t>LAURITS</t>
  </si>
  <si>
    <t>SAAR</t>
  </si>
  <si>
    <t>ORASSON</t>
  </si>
  <si>
    <t>Raivo</t>
  </si>
  <si>
    <t>NEIDLA</t>
  </si>
  <si>
    <t>HUNT</t>
  </si>
  <si>
    <t>KANEP</t>
  </si>
  <si>
    <t>M</t>
  </si>
  <si>
    <t>Saaremaa Sügis 2018</t>
  </si>
  <si>
    <t>30.sept.2018</t>
  </si>
  <si>
    <t>29.sept.2018</t>
  </si>
  <si>
    <t>Jüri</t>
  </si>
  <si>
    <t>KILVITS</t>
  </si>
  <si>
    <t>Kalev</t>
  </si>
  <si>
    <t>KIVIOJA</t>
  </si>
  <si>
    <t>Martin</t>
  </si>
  <si>
    <t>VENDELIN</t>
  </si>
  <si>
    <t>Sigrit</t>
  </si>
  <si>
    <t>JUHKAM</t>
  </si>
  <si>
    <t>Ele</t>
  </si>
  <si>
    <t>LOOT</t>
  </si>
  <si>
    <t>Karl</t>
  </si>
  <si>
    <t>KONTOR</t>
  </si>
  <si>
    <t>Elva LK</t>
  </si>
  <si>
    <t>Marek</t>
  </si>
  <si>
    <t>TAMM</t>
  </si>
  <si>
    <t>Karel</t>
  </si>
  <si>
    <t>UDRAS</t>
  </si>
  <si>
    <t>Ülenurme GSK</t>
  </si>
  <si>
    <t>Manfred</t>
  </si>
  <si>
    <t>KUKK</t>
  </si>
  <si>
    <t>Kahru</t>
  </si>
  <si>
    <t>MÄNNIK</t>
  </si>
  <si>
    <t>19.</t>
  </si>
  <si>
    <t>20.</t>
  </si>
  <si>
    <t>21.</t>
  </si>
  <si>
    <t>ALBERT</t>
  </si>
  <si>
    <t>Toomas</t>
  </si>
  <si>
    <t>KIRSS</t>
  </si>
  <si>
    <t>Ain</t>
  </si>
  <si>
    <t>MURU</t>
  </si>
  <si>
    <t>Siim Christian</t>
  </si>
  <si>
    <t>REPPO-SIREL</t>
  </si>
  <si>
    <t>Tuuli</t>
  </si>
  <si>
    <t>KÜBARSEPP</t>
  </si>
  <si>
    <t>KÕRE</t>
  </si>
  <si>
    <t>Marielle</t>
  </si>
  <si>
    <t>SÄREL</t>
  </si>
  <si>
    <t>Lauri</t>
  </si>
  <si>
    <t>LOPP</t>
  </si>
  <si>
    <t>Põlva LK</t>
  </si>
  <si>
    <t>22.</t>
  </si>
  <si>
    <t>23.</t>
  </si>
  <si>
    <t>24.</t>
  </si>
  <si>
    <t>Adele Karolina</t>
  </si>
  <si>
    <t>Kaia</t>
  </si>
  <si>
    <t>MALÕH</t>
  </si>
  <si>
    <t>Joosep Robin</t>
  </si>
  <si>
    <t>Arvestus: Karin Muru</t>
  </si>
  <si>
    <t>25.</t>
  </si>
  <si>
    <t>26.</t>
  </si>
  <si>
    <t>27.</t>
  </si>
  <si>
    <t>28.</t>
  </si>
  <si>
    <t>29.</t>
  </si>
  <si>
    <t>Lembit</t>
  </si>
  <si>
    <t>MITT</t>
  </si>
  <si>
    <t>Sander</t>
  </si>
  <si>
    <t>ÕISPUU</t>
  </si>
  <si>
    <t>Ülar</t>
  </si>
  <si>
    <t>JÜRVISTE</t>
  </si>
  <si>
    <t>Aivo</t>
  </si>
  <si>
    <t>ROONURM</t>
  </si>
  <si>
    <t>Johanna</t>
  </si>
  <si>
    <t>SEEMA</t>
  </si>
  <si>
    <t>Liis-Marii</t>
  </si>
  <si>
    <t>KANGUR</t>
  </si>
  <si>
    <t>30.</t>
  </si>
  <si>
    <t>KL SM</t>
  </si>
  <si>
    <t>Märkidejoon: Lembit Mitt</t>
  </si>
  <si>
    <t>Tulejoon: Martin Kosemets, Aivo Roonurm</t>
  </si>
  <si>
    <t>Arvestus: Karin Muru, Kaia Malõh</t>
  </si>
  <si>
    <t>Märkidejoon: Andres Hunt, Neeme Virveste</t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</si>
</sst>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"/>
  </numFmts>
  <fonts count="18">
    <font>
      <sz val="10"/>
      <name val="Arial"/>
    </font>
    <font>
      <b/>
      <sz val="10"/>
      <name val="Arial"/>
    </font>
    <font>
      <sz val="10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b/>
      <sz val="10"/>
      <color indexed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/>
    <xf numFmtId="0" fontId="5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0" xfId="0" quotePrefix="1"/>
    <xf numFmtId="0" fontId="0" fillId="0" borderId="0" xfId="0" applyFill="1" applyAlignme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5" fillId="0" borderId="0" xfId="0" applyFont="1" applyFill="1" applyAlignment="1"/>
    <xf numFmtId="0" fontId="0" fillId="0" borderId="0" xfId="0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13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0" fillId="0" borderId="0" xfId="0" applyNumberForma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0" xfId="0" applyNumberFormat="1" applyAlignment="1"/>
    <xf numFmtId="0" fontId="10" fillId="0" borderId="1" xfId="0" applyFont="1" applyBorder="1" applyAlignment="1">
      <alignment horizontal="center"/>
    </xf>
    <xf numFmtId="0" fontId="7" fillId="0" borderId="0" xfId="0" applyFont="1" applyFill="1" applyAlignment="1"/>
    <xf numFmtId="49" fontId="2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/>
    <xf numFmtId="0" fontId="16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0" xfId="0" applyFont="1" applyFill="1"/>
    <xf numFmtId="0" fontId="0" fillId="0" borderId="0" xfId="0" applyAlignment="1">
      <alignment horizontal="center"/>
    </xf>
    <xf numFmtId="0" fontId="14" fillId="0" borderId="0" xfId="0" applyFont="1" applyFill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2"/>
  <sheetViews>
    <sheetView zoomScale="150" zoomScaleNormal="150" workbookViewId="0">
      <selection activeCell="E46" sqref="E46"/>
    </sheetView>
  </sheetViews>
  <sheetFormatPr defaultRowHeight="12.75"/>
  <cols>
    <col min="1" max="1" width="4.7109375" customWidth="1"/>
    <col min="2" max="2" width="13" bestFit="1" customWidth="1"/>
    <col min="3" max="3" width="13.7109375" bestFit="1" customWidth="1"/>
    <col min="4" max="4" width="5.85546875" bestFit="1" customWidth="1"/>
    <col min="5" max="5" width="16.5703125" bestFit="1" customWidth="1"/>
    <col min="6" max="7" width="3.85546875" customWidth="1"/>
    <col min="8" max="8" width="4.28515625" customWidth="1"/>
    <col min="9" max="10" width="3.85546875" customWidth="1"/>
    <col min="11" max="11" width="4.28515625" customWidth="1"/>
    <col min="12" max="13" width="3.85546875" customWidth="1"/>
    <col min="14" max="14" width="4.28515625" customWidth="1"/>
    <col min="15" max="15" width="5.140625" customWidth="1"/>
    <col min="16" max="16" width="3.85546875" customWidth="1"/>
  </cols>
  <sheetData>
    <row r="2" spans="1:18" ht="18" customHeight="1">
      <c r="A2" s="87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8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>
      <c r="A4" s="91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8">
      <c r="K5" s="88">
        <v>43372</v>
      </c>
      <c r="L5" s="88"/>
      <c r="M5" s="88"/>
      <c r="N5" s="60"/>
      <c r="O5" s="60"/>
      <c r="P5" s="60"/>
    </row>
    <row r="7" spans="1:18">
      <c r="F7" s="90" t="s">
        <v>9</v>
      </c>
      <c r="G7" s="90"/>
      <c r="H7" s="90"/>
      <c r="I7" s="90" t="s">
        <v>7</v>
      </c>
      <c r="J7" s="90"/>
      <c r="K7" s="90"/>
      <c r="L7" s="90" t="s">
        <v>8</v>
      </c>
      <c r="M7" s="90"/>
      <c r="N7" s="90"/>
      <c r="O7" s="1"/>
    </row>
    <row r="8" spans="1:18">
      <c r="A8" s="33" t="s">
        <v>0</v>
      </c>
      <c r="B8" s="89" t="s">
        <v>1</v>
      </c>
      <c r="C8" s="89"/>
      <c r="D8" s="4" t="s">
        <v>2</v>
      </c>
      <c r="E8" s="4" t="s">
        <v>3</v>
      </c>
      <c r="F8" s="4" t="s">
        <v>4</v>
      </c>
      <c r="G8" s="4" t="s">
        <v>5</v>
      </c>
      <c r="H8" s="4"/>
      <c r="I8" s="4" t="s">
        <v>4</v>
      </c>
      <c r="J8" s="4" t="s">
        <v>5</v>
      </c>
      <c r="K8" s="4"/>
      <c r="L8" s="4" t="s">
        <v>4</v>
      </c>
      <c r="M8" s="4" t="s">
        <v>5</v>
      </c>
      <c r="N8" s="4"/>
      <c r="O8" s="61" t="s">
        <v>42</v>
      </c>
      <c r="P8" s="4" t="s">
        <v>14</v>
      </c>
    </row>
    <row r="9" spans="1:18">
      <c r="A9" s="58" t="s">
        <v>28</v>
      </c>
      <c r="B9" s="80" t="s">
        <v>100</v>
      </c>
      <c r="C9" s="80" t="s">
        <v>101</v>
      </c>
      <c r="D9" s="81">
        <v>1994</v>
      </c>
      <c r="E9" s="53" t="s">
        <v>80</v>
      </c>
      <c r="F9" s="10">
        <v>97</v>
      </c>
      <c r="G9" s="10">
        <v>94</v>
      </c>
      <c r="H9" s="49">
        <f t="shared" ref="H9:H32" si="0">F9+G9</f>
        <v>191</v>
      </c>
      <c r="I9" s="10">
        <v>97</v>
      </c>
      <c r="J9" s="10">
        <v>98</v>
      </c>
      <c r="K9" s="49">
        <f t="shared" ref="K9:K32" si="1">I9+J9</f>
        <v>195</v>
      </c>
      <c r="L9" s="10">
        <v>88</v>
      </c>
      <c r="M9" s="10">
        <v>95</v>
      </c>
      <c r="N9" s="49">
        <f t="shared" ref="N9:N32" si="2">L9+M9</f>
        <v>183</v>
      </c>
      <c r="O9" s="23">
        <f t="shared" ref="O9:O32" si="3">H9+K9+N9</f>
        <v>569</v>
      </c>
      <c r="P9" s="10" t="s">
        <v>64</v>
      </c>
    </row>
    <row r="10" spans="1:18">
      <c r="A10" s="59" t="s">
        <v>29</v>
      </c>
      <c r="B10" s="77" t="s">
        <v>74</v>
      </c>
      <c r="C10" s="77" t="s">
        <v>75</v>
      </c>
      <c r="D10" s="81">
        <v>2000</v>
      </c>
      <c r="E10" s="53" t="s">
        <v>22</v>
      </c>
      <c r="F10" s="10">
        <v>93</v>
      </c>
      <c r="G10" s="10">
        <v>88</v>
      </c>
      <c r="H10" s="49">
        <f t="shared" si="0"/>
        <v>181</v>
      </c>
      <c r="I10" s="10">
        <v>96</v>
      </c>
      <c r="J10" s="10">
        <v>98</v>
      </c>
      <c r="K10" s="49">
        <f t="shared" si="1"/>
        <v>194</v>
      </c>
      <c r="L10" s="10">
        <v>94</v>
      </c>
      <c r="M10" s="10">
        <v>96</v>
      </c>
      <c r="N10" s="49">
        <f t="shared" si="2"/>
        <v>190</v>
      </c>
      <c r="O10" s="23">
        <f t="shared" si="3"/>
        <v>565</v>
      </c>
      <c r="P10" s="10" t="s">
        <v>4</v>
      </c>
    </row>
    <row r="11" spans="1:18">
      <c r="A11" s="58" t="s">
        <v>30</v>
      </c>
      <c r="B11" s="76" t="s">
        <v>72</v>
      </c>
      <c r="C11" s="76" t="s">
        <v>73</v>
      </c>
      <c r="D11" s="81">
        <v>1999</v>
      </c>
      <c r="E11" s="53" t="s">
        <v>22</v>
      </c>
      <c r="F11" s="10">
        <v>95</v>
      </c>
      <c r="G11" s="10">
        <v>96</v>
      </c>
      <c r="H11" s="49">
        <f t="shared" si="0"/>
        <v>191</v>
      </c>
      <c r="I11" s="10">
        <v>98</v>
      </c>
      <c r="J11" s="10">
        <v>95</v>
      </c>
      <c r="K11" s="49">
        <f t="shared" si="1"/>
        <v>193</v>
      </c>
      <c r="L11" s="10">
        <v>91</v>
      </c>
      <c r="M11" s="10">
        <v>88</v>
      </c>
      <c r="N11" s="49">
        <f t="shared" si="2"/>
        <v>179</v>
      </c>
      <c r="O11" s="23">
        <f t="shared" si="3"/>
        <v>563</v>
      </c>
      <c r="P11" s="10" t="s">
        <v>4</v>
      </c>
    </row>
    <row r="12" spans="1:18">
      <c r="A12" s="50" t="s">
        <v>31</v>
      </c>
      <c r="B12" s="71" t="s">
        <v>76</v>
      </c>
      <c r="C12" s="71" t="s">
        <v>77</v>
      </c>
      <c r="D12" s="81">
        <v>1997</v>
      </c>
      <c r="E12" s="53" t="s">
        <v>80</v>
      </c>
      <c r="F12" s="10">
        <v>91</v>
      </c>
      <c r="G12" s="10">
        <v>91</v>
      </c>
      <c r="H12" s="49">
        <f t="shared" si="0"/>
        <v>182</v>
      </c>
      <c r="I12" s="78">
        <v>98</v>
      </c>
      <c r="J12" s="78">
        <v>93</v>
      </c>
      <c r="K12" s="49">
        <f t="shared" si="1"/>
        <v>191</v>
      </c>
      <c r="L12" s="78">
        <v>94</v>
      </c>
      <c r="M12" s="78">
        <v>93</v>
      </c>
      <c r="N12" s="49">
        <f t="shared" si="2"/>
        <v>187</v>
      </c>
      <c r="O12" s="23">
        <f t="shared" si="3"/>
        <v>560</v>
      </c>
      <c r="P12" s="10" t="s">
        <v>4</v>
      </c>
      <c r="R12" s="31"/>
    </row>
    <row r="13" spans="1:18">
      <c r="A13" s="51" t="s">
        <v>32</v>
      </c>
      <c r="B13" s="9" t="s">
        <v>81</v>
      </c>
      <c r="C13" s="9" t="s">
        <v>82</v>
      </c>
      <c r="D13" s="81">
        <v>1991</v>
      </c>
      <c r="E13" s="53" t="s">
        <v>80</v>
      </c>
      <c r="F13" s="10">
        <v>91</v>
      </c>
      <c r="G13" s="10">
        <v>92</v>
      </c>
      <c r="H13" s="49">
        <f t="shared" si="0"/>
        <v>183</v>
      </c>
      <c r="I13" s="78">
        <v>95</v>
      </c>
      <c r="J13" s="78">
        <v>97</v>
      </c>
      <c r="K13" s="49">
        <f t="shared" si="1"/>
        <v>192</v>
      </c>
      <c r="L13" s="78">
        <v>91</v>
      </c>
      <c r="M13" s="78">
        <v>93</v>
      </c>
      <c r="N13" s="49">
        <f t="shared" si="2"/>
        <v>184</v>
      </c>
      <c r="O13" s="23">
        <f t="shared" si="3"/>
        <v>559</v>
      </c>
      <c r="P13" s="10" t="s">
        <v>4</v>
      </c>
    </row>
    <row r="14" spans="1:18">
      <c r="A14" s="50" t="s">
        <v>33</v>
      </c>
      <c r="B14" s="9" t="s">
        <v>96</v>
      </c>
      <c r="C14" s="9" t="s">
        <v>97</v>
      </c>
      <c r="D14" s="81">
        <v>1956</v>
      </c>
      <c r="E14" s="53" t="s">
        <v>22</v>
      </c>
      <c r="F14" s="10">
        <v>93</v>
      </c>
      <c r="G14" s="10">
        <v>91</v>
      </c>
      <c r="H14" s="49">
        <f t="shared" si="0"/>
        <v>184</v>
      </c>
      <c r="I14" s="78">
        <v>97</v>
      </c>
      <c r="J14" s="78">
        <v>96</v>
      </c>
      <c r="K14" s="49">
        <f t="shared" si="1"/>
        <v>193</v>
      </c>
      <c r="L14" s="78">
        <v>90</v>
      </c>
      <c r="M14" s="78">
        <v>92</v>
      </c>
      <c r="N14" s="49">
        <f t="shared" si="2"/>
        <v>182</v>
      </c>
      <c r="O14" s="23">
        <f t="shared" si="3"/>
        <v>559</v>
      </c>
      <c r="P14" s="10" t="s">
        <v>4</v>
      </c>
    </row>
    <row r="15" spans="1:18">
      <c r="A15" s="50" t="s">
        <v>34</v>
      </c>
      <c r="B15" s="37" t="s">
        <v>44</v>
      </c>
      <c r="C15" s="37" t="s">
        <v>62</v>
      </c>
      <c r="D15" s="81">
        <v>1966</v>
      </c>
      <c r="E15" s="53" t="s">
        <v>107</v>
      </c>
      <c r="F15" s="10">
        <v>87</v>
      </c>
      <c r="G15" s="10">
        <v>89</v>
      </c>
      <c r="H15" s="49">
        <f t="shared" si="0"/>
        <v>176</v>
      </c>
      <c r="I15" s="78">
        <v>95</v>
      </c>
      <c r="J15" s="78">
        <v>97</v>
      </c>
      <c r="K15" s="49">
        <f t="shared" si="1"/>
        <v>192</v>
      </c>
      <c r="L15" s="78">
        <v>93</v>
      </c>
      <c r="M15" s="78">
        <v>93</v>
      </c>
      <c r="N15" s="49">
        <f t="shared" si="2"/>
        <v>186</v>
      </c>
      <c r="O15" s="23">
        <f t="shared" si="3"/>
        <v>554</v>
      </c>
      <c r="P15" s="10" t="s">
        <v>4</v>
      </c>
    </row>
    <row r="16" spans="1:18">
      <c r="A16" s="51" t="s">
        <v>35</v>
      </c>
      <c r="B16" s="37" t="s">
        <v>105</v>
      </c>
      <c r="C16" s="37" t="s">
        <v>106</v>
      </c>
      <c r="D16" s="81">
        <v>2000</v>
      </c>
      <c r="E16" s="53" t="s">
        <v>85</v>
      </c>
      <c r="F16" s="10">
        <v>88</v>
      </c>
      <c r="G16" s="10">
        <v>95</v>
      </c>
      <c r="H16" s="49">
        <f t="shared" si="0"/>
        <v>183</v>
      </c>
      <c r="I16" s="78">
        <v>95</v>
      </c>
      <c r="J16" s="78">
        <v>99</v>
      </c>
      <c r="K16" s="49">
        <f t="shared" si="1"/>
        <v>194</v>
      </c>
      <c r="L16" s="78">
        <v>87</v>
      </c>
      <c r="M16" s="78">
        <v>89</v>
      </c>
      <c r="N16" s="49">
        <f t="shared" si="2"/>
        <v>176</v>
      </c>
      <c r="O16" s="23">
        <f t="shared" si="3"/>
        <v>553</v>
      </c>
      <c r="P16" s="10" t="s">
        <v>4</v>
      </c>
    </row>
    <row r="17" spans="1:16">
      <c r="A17" s="50" t="s">
        <v>36</v>
      </c>
      <c r="B17" s="83" t="s">
        <v>111</v>
      </c>
      <c r="C17" s="83" t="s">
        <v>102</v>
      </c>
      <c r="D17" s="81">
        <v>2002</v>
      </c>
      <c r="E17" s="53" t="s">
        <v>85</v>
      </c>
      <c r="F17" s="10">
        <v>92</v>
      </c>
      <c r="G17" s="10">
        <v>93</v>
      </c>
      <c r="H17" s="49">
        <f t="shared" si="0"/>
        <v>185</v>
      </c>
      <c r="I17" s="10">
        <v>96</v>
      </c>
      <c r="J17" s="10">
        <v>93</v>
      </c>
      <c r="K17" s="49">
        <f t="shared" si="1"/>
        <v>189</v>
      </c>
      <c r="L17" s="10">
        <v>86</v>
      </c>
      <c r="M17" s="10">
        <v>90</v>
      </c>
      <c r="N17" s="49">
        <f t="shared" si="2"/>
        <v>176</v>
      </c>
      <c r="O17" s="23">
        <f t="shared" si="3"/>
        <v>550</v>
      </c>
      <c r="P17" s="10" t="s">
        <v>4</v>
      </c>
    </row>
    <row r="18" spans="1:16">
      <c r="A18" s="50" t="s">
        <v>37</v>
      </c>
      <c r="B18" s="9" t="s">
        <v>78</v>
      </c>
      <c r="C18" s="9" t="s">
        <v>79</v>
      </c>
      <c r="D18" s="10">
        <v>1958</v>
      </c>
      <c r="E18" s="29" t="s">
        <v>80</v>
      </c>
      <c r="F18" s="10">
        <v>95</v>
      </c>
      <c r="G18" s="10">
        <v>95</v>
      </c>
      <c r="H18" s="49">
        <f t="shared" si="0"/>
        <v>190</v>
      </c>
      <c r="I18" s="78">
        <v>97</v>
      </c>
      <c r="J18" s="78">
        <v>97</v>
      </c>
      <c r="K18" s="49">
        <f t="shared" si="1"/>
        <v>194</v>
      </c>
      <c r="L18" s="78">
        <v>78</v>
      </c>
      <c r="M18" s="78">
        <v>83</v>
      </c>
      <c r="N18" s="49">
        <f t="shared" si="2"/>
        <v>161</v>
      </c>
      <c r="O18" s="23">
        <f t="shared" si="3"/>
        <v>545</v>
      </c>
      <c r="P18" s="10" t="s">
        <v>5</v>
      </c>
    </row>
    <row r="19" spans="1:16">
      <c r="A19" s="51" t="s">
        <v>38</v>
      </c>
      <c r="B19" s="9" t="s">
        <v>41</v>
      </c>
      <c r="C19" s="9" t="s">
        <v>58</v>
      </c>
      <c r="D19" s="10">
        <v>1970</v>
      </c>
      <c r="E19" s="29" t="s">
        <v>56</v>
      </c>
      <c r="F19" s="10">
        <v>96</v>
      </c>
      <c r="G19" s="10">
        <v>91</v>
      </c>
      <c r="H19" s="49">
        <f t="shared" si="0"/>
        <v>187</v>
      </c>
      <c r="I19" s="10">
        <v>97</v>
      </c>
      <c r="J19" s="10">
        <v>91</v>
      </c>
      <c r="K19" s="49">
        <f t="shared" si="1"/>
        <v>188</v>
      </c>
      <c r="L19" s="10">
        <v>86</v>
      </c>
      <c r="M19" s="10">
        <v>83</v>
      </c>
      <c r="N19" s="49">
        <f t="shared" si="2"/>
        <v>169</v>
      </c>
      <c r="O19" s="23">
        <f t="shared" si="3"/>
        <v>544</v>
      </c>
      <c r="P19" s="10" t="s">
        <v>5</v>
      </c>
    </row>
    <row r="20" spans="1:16">
      <c r="A20" s="50" t="s">
        <v>39</v>
      </c>
      <c r="B20" s="9" t="s">
        <v>98</v>
      </c>
      <c r="C20" s="9" t="s">
        <v>99</v>
      </c>
      <c r="D20" s="81">
        <v>1997</v>
      </c>
      <c r="E20" s="53" t="s">
        <v>80</v>
      </c>
      <c r="F20" s="10">
        <v>89</v>
      </c>
      <c r="G20" s="10">
        <v>89</v>
      </c>
      <c r="H20" s="49">
        <f t="shared" si="0"/>
        <v>178</v>
      </c>
      <c r="I20" s="78">
        <v>97</v>
      </c>
      <c r="J20" s="78">
        <v>96</v>
      </c>
      <c r="K20" s="49">
        <f t="shared" si="1"/>
        <v>193</v>
      </c>
      <c r="L20" s="78">
        <v>84</v>
      </c>
      <c r="M20" s="78">
        <v>88</v>
      </c>
      <c r="N20" s="49">
        <f t="shared" si="2"/>
        <v>172</v>
      </c>
      <c r="O20" s="23">
        <f t="shared" si="3"/>
        <v>543</v>
      </c>
      <c r="P20" s="10" t="s">
        <v>5</v>
      </c>
    </row>
    <row r="21" spans="1:16">
      <c r="A21" s="50" t="s">
        <v>40</v>
      </c>
      <c r="B21" s="9" t="s">
        <v>23</v>
      </c>
      <c r="C21" s="9" t="s">
        <v>57</v>
      </c>
      <c r="D21" s="81">
        <v>1987</v>
      </c>
      <c r="E21" s="53" t="s">
        <v>55</v>
      </c>
      <c r="F21" s="10">
        <v>89</v>
      </c>
      <c r="G21" s="10">
        <v>88</v>
      </c>
      <c r="H21" s="49">
        <f t="shared" si="0"/>
        <v>177</v>
      </c>
      <c r="I21" s="78">
        <v>96</v>
      </c>
      <c r="J21" s="78">
        <v>94</v>
      </c>
      <c r="K21" s="49">
        <f t="shared" si="1"/>
        <v>190</v>
      </c>
      <c r="L21" s="78">
        <v>87</v>
      </c>
      <c r="M21" s="78">
        <v>88</v>
      </c>
      <c r="N21" s="49">
        <f t="shared" si="2"/>
        <v>175</v>
      </c>
      <c r="O21" s="23">
        <f t="shared" si="3"/>
        <v>542</v>
      </c>
      <c r="P21" s="50" t="s">
        <v>5</v>
      </c>
    </row>
    <row r="22" spans="1:16">
      <c r="A22" s="51" t="s">
        <v>45</v>
      </c>
      <c r="B22" s="9" t="s">
        <v>21</v>
      </c>
      <c r="C22" s="9" t="s">
        <v>54</v>
      </c>
      <c r="D22" s="81">
        <v>1971</v>
      </c>
      <c r="E22" s="53" t="s">
        <v>55</v>
      </c>
      <c r="F22" s="10">
        <v>90</v>
      </c>
      <c r="G22" s="10">
        <v>90</v>
      </c>
      <c r="H22" s="49">
        <f t="shared" si="0"/>
        <v>180</v>
      </c>
      <c r="I22" s="51">
        <v>96</v>
      </c>
      <c r="J22" s="51">
        <v>98</v>
      </c>
      <c r="K22" s="49">
        <f t="shared" si="1"/>
        <v>194</v>
      </c>
      <c r="L22" s="78">
        <v>86</v>
      </c>
      <c r="M22" s="78">
        <v>80</v>
      </c>
      <c r="N22" s="49">
        <f t="shared" si="2"/>
        <v>166</v>
      </c>
      <c r="O22" s="23">
        <f t="shared" si="3"/>
        <v>540</v>
      </c>
      <c r="P22" s="10" t="s">
        <v>5</v>
      </c>
    </row>
    <row r="23" spans="1:16">
      <c r="A23" s="50" t="s">
        <v>46</v>
      </c>
      <c r="B23" s="66" t="s">
        <v>43</v>
      </c>
      <c r="C23" s="66" t="s">
        <v>59</v>
      </c>
      <c r="D23" s="81">
        <v>1974</v>
      </c>
      <c r="E23" s="53" t="s">
        <v>22</v>
      </c>
      <c r="F23" s="10">
        <v>89</v>
      </c>
      <c r="G23" s="10">
        <v>93</v>
      </c>
      <c r="H23" s="49">
        <f t="shared" si="0"/>
        <v>182</v>
      </c>
      <c r="I23" s="10">
        <v>94</v>
      </c>
      <c r="J23" s="10">
        <v>94</v>
      </c>
      <c r="K23" s="49">
        <f t="shared" si="1"/>
        <v>188</v>
      </c>
      <c r="L23" s="10">
        <v>81</v>
      </c>
      <c r="M23" s="10">
        <v>87</v>
      </c>
      <c r="N23" s="49">
        <f t="shared" si="2"/>
        <v>168</v>
      </c>
      <c r="O23" s="23">
        <f t="shared" si="3"/>
        <v>538</v>
      </c>
      <c r="P23" s="10" t="s">
        <v>5</v>
      </c>
    </row>
    <row r="24" spans="1:16">
      <c r="A24" s="50" t="s">
        <v>47</v>
      </c>
      <c r="B24" s="9" t="s">
        <v>94</v>
      </c>
      <c r="C24" s="9" t="s">
        <v>95</v>
      </c>
      <c r="D24" s="81">
        <v>2002</v>
      </c>
      <c r="E24" s="53" t="s">
        <v>22</v>
      </c>
      <c r="F24" s="10">
        <v>90</v>
      </c>
      <c r="G24" s="10">
        <v>86</v>
      </c>
      <c r="H24" s="49">
        <f t="shared" si="0"/>
        <v>176</v>
      </c>
      <c r="I24" s="78">
        <v>95</v>
      </c>
      <c r="J24" s="78">
        <v>96</v>
      </c>
      <c r="K24" s="49">
        <f t="shared" si="1"/>
        <v>191</v>
      </c>
      <c r="L24" s="78">
        <v>89</v>
      </c>
      <c r="M24" s="78">
        <v>82</v>
      </c>
      <c r="N24" s="49">
        <f t="shared" si="2"/>
        <v>171</v>
      </c>
      <c r="O24" s="23">
        <f t="shared" si="3"/>
        <v>538</v>
      </c>
      <c r="P24" s="10" t="s">
        <v>5</v>
      </c>
    </row>
    <row r="25" spans="1:16">
      <c r="A25" s="51" t="s">
        <v>48</v>
      </c>
      <c r="B25" s="9" t="s">
        <v>88</v>
      </c>
      <c r="C25" s="9" t="s">
        <v>89</v>
      </c>
      <c r="D25" s="81">
        <v>2002</v>
      </c>
      <c r="E25" s="53" t="s">
        <v>85</v>
      </c>
      <c r="F25" s="10">
        <v>92</v>
      </c>
      <c r="G25" s="10">
        <v>94</v>
      </c>
      <c r="H25" s="49">
        <f t="shared" si="0"/>
        <v>186</v>
      </c>
      <c r="I25" s="10">
        <v>96</v>
      </c>
      <c r="J25" s="10">
        <v>93</v>
      </c>
      <c r="K25" s="49">
        <f t="shared" si="1"/>
        <v>189</v>
      </c>
      <c r="L25" s="10">
        <v>75</v>
      </c>
      <c r="M25" s="10">
        <v>83</v>
      </c>
      <c r="N25" s="49">
        <f t="shared" si="2"/>
        <v>158</v>
      </c>
      <c r="O25" s="23">
        <f t="shared" si="3"/>
        <v>533</v>
      </c>
      <c r="P25" s="10" t="s">
        <v>5</v>
      </c>
    </row>
    <row r="26" spans="1:16">
      <c r="A26" s="50" t="s">
        <v>49</v>
      </c>
      <c r="B26" s="9" t="s">
        <v>114</v>
      </c>
      <c r="C26" s="9" t="s">
        <v>93</v>
      </c>
      <c r="D26" s="81">
        <v>2002</v>
      </c>
      <c r="E26" s="53" t="s">
        <v>22</v>
      </c>
      <c r="F26" s="10">
        <v>96</v>
      </c>
      <c r="G26" s="10">
        <v>81</v>
      </c>
      <c r="H26" s="49">
        <f t="shared" si="0"/>
        <v>177</v>
      </c>
      <c r="I26" s="78">
        <v>93</v>
      </c>
      <c r="J26" s="78">
        <v>92</v>
      </c>
      <c r="K26" s="49">
        <f t="shared" si="1"/>
        <v>185</v>
      </c>
      <c r="L26" s="78">
        <v>87</v>
      </c>
      <c r="M26" s="78">
        <v>83</v>
      </c>
      <c r="N26" s="49">
        <f t="shared" si="2"/>
        <v>170</v>
      </c>
      <c r="O26" s="23">
        <f t="shared" si="3"/>
        <v>532</v>
      </c>
      <c r="P26" s="10" t="s">
        <v>5</v>
      </c>
    </row>
    <row r="27" spans="1:16">
      <c r="A27" s="50" t="s">
        <v>90</v>
      </c>
      <c r="B27" s="9" t="s">
        <v>83</v>
      </c>
      <c r="C27" s="9" t="s">
        <v>84</v>
      </c>
      <c r="D27" s="81">
        <v>2003</v>
      </c>
      <c r="E27" s="53" t="s">
        <v>85</v>
      </c>
      <c r="F27" s="10">
        <v>89</v>
      </c>
      <c r="G27" s="10">
        <v>92</v>
      </c>
      <c r="H27" s="49">
        <f t="shared" si="0"/>
        <v>181</v>
      </c>
      <c r="I27" s="78">
        <v>95</v>
      </c>
      <c r="J27" s="78">
        <v>93</v>
      </c>
      <c r="K27" s="49">
        <f t="shared" si="1"/>
        <v>188</v>
      </c>
      <c r="L27" s="78">
        <v>78</v>
      </c>
      <c r="M27" s="78">
        <v>83</v>
      </c>
      <c r="N27" s="49">
        <f t="shared" si="2"/>
        <v>161</v>
      </c>
      <c r="O27" s="23">
        <f t="shared" si="3"/>
        <v>530</v>
      </c>
      <c r="P27" s="10" t="s">
        <v>5</v>
      </c>
    </row>
    <row r="28" spans="1:16">
      <c r="A28" s="51" t="s">
        <v>91</v>
      </c>
      <c r="B28" s="9" t="s">
        <v>86</v>
      </c>
      <c r="C28" s="9" t="s">
        <v>87</v>
      </c>
      <c r="D28" s="81">
        <v>2003</v>
      </c>
      <c r="E28" s="53" t="s">
        <v>85</v>
      </c>
      <c r="F28" s="10">
        <v>83</v>
      </c>
      <c r="G28" s="10">
        <v>89</v>
      </c>
      <c r="H28" s="49">
        <f t="shared" si="0"/>
        <v>172</v>
      </c>
      <c r="I28" s="78">
        <v>92</v>
      </c>
      <c r="J28" s="78">
        <v>89</v>
      </c>
      <c r="K28" s="49">
        <f t="shared" si="1"/>
        <v>181</v>
      </c>
      <c r="L28" s="78">
        <v>75</v>
      </c>
      <c r="M28" s="78">
        <v>80</v>
      </c>
      <c r="N28" s="49">
        <f t="shared" si="2"/>
        <v>155</v>
      </c>
      <c r="O28" s="23">
        <f t="shared" si="3"/>
        <v>508</v>
      </c>
      <c r="P28" s="13" t="s">
        <v>10</v>
      </c>
    </row>
    <row r="29" spans="1:16">
      <c r="A29" s="50" t="s">
        <v>92</v>
      </c>
      <c r="B29" s="9" t="s">
        <v>68</v>
      </c>
      <c r="C29" s="9" t="s">
        <v>69</v>
      </c>
      <c r="D29" s="81">
        <v>1939</v>
      </c>
      <c r="E29" s="53" t="s">
        <v>22</v>
      </c>
      <c r="F29" s="10">
        <v>88</v>
      </c>
      <c r="G29" s="10">
        <v>92</v>
      </c>
      <c r="H29" s="49">
        <f t="shared" si="0"/>
        <v>180</v>
      </c>
      <c r="I29" s="78">
        <v>95</v>
      </c>
      <c r="J29" s="78">
        <v>95</v>
      </c>
      <c r="K29" s="49">
        <f t="shared" si="1"/>
        <v>190</v>
      </c>
      <c r="L29" s="78">
        <v>65</v>
      </c>
      <c r="M29" s="78">
        <v>60</v>
      </c>
      <c r="N29" s="49">
        <f t="shared" si="2"/>
        <v>125</v>
      </c>
      <c r="O29" s="23">
        <f t="shared" si="3"/>
        <v>495</v>
      </c>
      <c r="P29" s="10"/>
    </row>
    <row r="30" spans="1:16">
      <c r="A30" s="50" t="s">
        <v>108</v>
      </c>
      <c r="B30" s="9" t="s">
        <v>70</v>
      </c>
      <c r="C30" s="9" t="s">
        <v>71</v>
      </c>
      <c r="D30" s="81">
        <v>2003</v>
      </c>
      <c r="E30" s="53" t="s">
        <v>22</v>
      </c>
      <c r="F30" s="10">
        <v>84</v>
      </c>
      <c r="G30" s="10">
        <v>82</v>
      </c>
      <c r="H30" s="49">
        <f t="shared" si="0"/>
        <v>166</v>
      </c>
      <c r="I30" s="78">
        <v>92</v>
      </c>
      <c r="J30" s="78">
        <v>88</v>
      </c>
      <c r="K30" s="49">
        <f t="shared" si="1"/>
        <v>180</v>
      </c>
      <c r="L30" s="78">
        <v>76</v>
      </c>
      <c r="M30" s="78">
        <v>70</v>
      </c>
      <c r="N30" s="49">
        <f t="shared" si="2"/>
        <v>146</v>
      </c>
      <c r="O30" s="23">
        <f t="shared" si="3"/>
        <v>492</v>
      </c>
      <c r="P30" s="10"/>
    </row>
    <row r="31" spans="1:16">
      <c r="A31" s="51" t="s">
        <v>109</v>
      </c>
      <c r="B31" s="82" t="s">
        <v>103</v>
      </c>
      <c r="C31" s="82" t="s">
        <v>104</v>
      </c>
      <c r="D31" s="81">
        <v>2004</v>
      </c>
      <c r="E31" s="53" t="s">
        <v>85</v>
      </c>
      <c r="F31" s="10">
        <v>71</v>
      </c>
      <c r="G31" s="10">
        <v>63</v>
      </c>
      <c r="H31" s="49">
        <f t="shared" si="0"/>
        <v>134</v>
      </c>
      <c r="I31" s="78">
        <v>90</v>
      </c>
      <c r="J31" s="78">
        <v>93</v>
      </c>
      <c r="K31" s="49">
        <f t="shared" si="1"/>
        <v>183</v>
      </c>
      <c r="L31" s="78">
        <v>61</v>
      </c>
      <c r="M31" s="78">
        <v>66</v>
      </c>
      <c r="N31" s="49">
        <f t="shared" si="2"/>
        <v>127</v>
      </c>
      <c r="O31" s="23">
        <f t="shared" si="3"/>
        <v>444</v>
      </c>
      <c r="P31" s="10"/>
    </row>
    <row r="32" spans="1:16">
      <c r="A32" s="50" t="s">
        <v>110</v>
      </c>
      <c r="B32" s="9" t="s">
        <v>60</v>
      </c>
      <c r="C32" s="9" t="s">
        <v>61</v>
      </c>
      <c r="D32" s="81">
        <v>1948</v>
      </c>
      <c r="E32" s="19" t="s">
        <v>22</v>
      </c>
      <c r="F32" s="10">
        <v>71</v>
      </c>
      <c r="G32" s="10">
        <v>75</v>
      </c>
      <c r="H32" s="49">
        <f t="shared" si="0"/>
        <v>146</v>
      </c>
      <c r="I32" s="72">
        <v>84</v>
      </c>
      <c r="J32" s="72">
        <v>87</v>
      </c>
      <c r="K32" s="49">
        <f t="shared" si="1"/>
        <v>171</v>
      </c>
      <c r="L32" s="72">
        <v>56</v>
      </c>
      <c r="M32" s="72">
        <v>58</v>
      </c>
      <c r="N32" s="49">
        <f t="shared" si="2"/>
        <v>114</v>
      </c>
      <c r="O32" s="23">
        <f t="shared" si="3"/>
        <v>431</v>
      </c>
      <c r="P32" s="10"/>
    </row>
    <row r="33" spans="1:16">
      <c r="A33" s="51"/>
      <c r="B33" s="28"/>
      <c r="C33" s="28"/>
      <c r="D33" s="10"/>
      <c r="E33" s="29"/>
      <c r="K33" s="70"/>
      <c r="L33" s="70"/>
      <c r="M33" s="70"/>
      <c r="N33" s="70"/>
      <c r="O33" s="12"/>
      <c r="P33" s="9"/>
    </row>
    <row r="34" spans="1:16">
      <c r="K34" s="5"/>
      <c r="L34" s="5"/>
      <c r="M34" s="5"/>
      <c r="N34" s="5"/>
      <c r="O34" s="12"/>
      <c r="P34" s="9"/>
    </row>
    <row r="35" spans="1:16">
      <c r="A35" s="9" t="s">
        <v>17</v>
      </c>
      <c r="E35" s="19"/>
      <c r="F35" s="10"/>
      <c r="G35" s="10"/>
      <c r="H35" s="30"/>
      <c r="I35" s="5"/>
      <c r="J35" s="5"/>
      <c r="K35" s="5"/>
      <c r="L35" s="9"/>
      <c r="M35" s="9"/>
      <c r="N35" s="5"/>
      <c r="O35" s="12"/>
      <c r="P35" s="9"/>
    </row>
    <row r="36" spans="1:16">
      <c r="A36" s="9" t="s">
        <v>136</v>
      </c>
      <c r="F36" s="10"/>
      <c r="G36" s="10"/>
      <c r="H36" s="5"/>
      <c r="I36" s="5"/>
      <c r="J36" s="5"/>
      <c r="K36" s="9"/>
      <c r="L36" s="9"/>
      <c r="M36" s="9"/>
      <c r="N36" s="9"/>
      <c r="O36" s="9"/>
      <c r="P36" s="9"/>
    </row>
    <row r="37" spans="1:16">
      <c r="A37" s="9" t="s">
        <v>137</v>
      </c>
      <c r="B37" s="38"/>
      <c r="C37" s="38"/>
      <c r="D37" s="39"/>
      <c r="E37" s="39"/>
      <c r="F37" s="10"/>
      <c r="G37" s="10"/>
      <c r="H37" s="5"/>
      <c r="I37" s="5"/>
      <c r="J37" s="5"/>
      <c r="K37" s="9"/>
      <c r="L37" s="9"/>
      <c r="M37" s="9"/>
      <c r="N37" s="9"/>
      <c r="O37" s="9"/>
      <c r="P37" s="9"/>
    </row>
    <row r="38" spans="1:16">
      <c r="A38" s="38" t="s">
        <v>138</v>
      </c>
      <c r="B38" s="19"/>
      <c r="C38" s="19"/>
      <c r="D38" s="19"/>
      <c r="E38" s="19"/>
      <c r="F38" s="29"/>
      <c r="G38" s="10"/>
      <c r="H38" s="5"/>
      <c r="I38" s="5"/>
      <c r="J38" s="5"/>
      <c r="K38" s="9"/>
      <c r="L38" s="9"/>
      <c r="M38" s="9"/>
      <c r="N38" s="9"/>
      <c r="O38" s="11"/>
      <c r="P38" s="9"/>
    </row>
    <row r="39" spans="1:16">
      <c r="F39" s="9"/>
      <c r="G39" s="9"/>
      <c r="H39" s="9"/>
      <c r="I39" s="9"/>
      <c r="J39" s="9"/>
      <c r="K39" s="9"/>
      <c r="L39" s="9"/>
      <c r="M39" s="9"/>
      <c r="N39" s="9"/>
      <c r="O39" s="11"/>
      <c r="P39" s="10"/>
    </row>
    <row r="40" spans="1:16">
      <c r="F40" s="9"/>
      <c r="G40" s="9"/>
      <c r="H40" s="9"/>
      <c r="I40" s="9"/>
      <c r="J40" s="9"/>
      <c r="K40" s="9"/>
      <c r="L40" s="9"/>
      <c r="M40" s="9"/>
      <c r="N40" s="9"/>
      <c r="O40" s="11"/>
      <c r="P40" s="10"/>
    </row>
    <row r="41" spans="1:16">
      <c r="E41" s="19"/>
      <c r="F41" s="9"/>
      <c r="G41" s="9"/>
      <c r="H41" s="9"/>
      <c r="I41" s="9"/>
      <c r="J41" s="9"/>
      <c r="K41" s="9"/>
      <c r="L41" s="9"/>
      <c r="M41" s="9"/>
      <c r="N41" s="9"/>
      <c r="O41" s="11"/>
      <c r="P41" s="10"/>
    </row>
    <row r="42" spans="1:16">
      <c r="A42" s="9"/>
      <c r="B42" s="2"/>
      <c r="C42" s="2"/>
      <c r="D42" s="5"/>
      <c r="E42" s="5"/>
      <c r="F42" s="9"/>
      <c r="G42" s="9"/>
      <c r="H42" s="9"/>
      <c r="I42" s="9"/>
      <c r="J42" s="9"/>
      <c r="K42" s="9"/>
      <c r="L42" s="9"/>
      <c r="M42" s="9"/>
      <c r="N42" s="9"/>
      <c r="O42" s="11"/>
      <c r="P42" s="10"/>
    </row>
    <row r="43" spans="1:16">
      <c r="A43" s="9"/>
      <c r="B43" s="2"/>
      <c r="C43" s="2"/>
      <c r="D43" s="5"/>
      <c r="E43" s="5"/>
      <c r="F43" s="9"/>
      <c r="G43" s="9"/>
      <c r="H43" s="9"/>
      <c r="I43" s="9"/>
      <c r="J43" s="9"/>
      <c r="K43" s="9"/>
      <c r="L43" s="9"/>
      <c r="M43" s="9"/>
      <c r="N43" s="9"/>
      <c r="O43" s="11"/>
      <c r="P43" s="10"/>
    </row>
    <row r="44" spans="1:16">
      <c r="A44" s="9"/>
      <c r="B44" s="2"/>
      <c r="C44" s="2"/>
      <c r="D44" s="5"/>
      <c r="E44" s="5"/>
      <c r="F44" s="9"/>
      <c r="G44" s="9"/>
      <c r="H44" s="9"/>
      <c r="I44" s="9"/>
      <c r="J44" s="9"/>
      <c r="K44" s="9"/>
      <c r="L44" s="9"/>
      <c r="M44" s="9"/>
      <c r="N44" s="9"/>
      <c r="O44" s="11"/>
      <c r="P44" s="10"/>
    </row>
    <row r="45" spans="1:16">
      <c r="A45" s="9"/>
      <c r="B45" s="2"/>
      <c r="C45" s="2"/>
      <c r="D45" s="5"/>
      <c r="E45" s="5"/>
      <c r="F45" s="9"/>
      <c r="G45" s="9"/>
      <c r="H45" s="9"/>
      <c r="I45" s="9"/>
      <c r="J45" s="9"/>
      <c r="K45" s="9"/>
      <c r="L45" s="9"/>
      <c r="M45" s="9"/>
      <c r="N45" s="9"/>
      <c r="O45" s="11"/>
      <c r="P45" s="10"/>
    </row>
    <row r="46" spans="1:16">
      <c r="A46" s="9"/>
      <c r="B46" s="2"/>
      <c r="C46" s="2"/>
      <c r="D46" s="5"/>
      <c r="E46" s="5"/>
      <c r="F46" s="9"/>
      <c r="G46" s="9"/>
      <c r="H46" s="9"/>
      <c r="I46" s="9"/>
      <c r="J46" s="9"/>
      <c r="K46" s="9"/>
      <c r="L46" s="9"/>
      <c r="M46" s="9"/>
      <c r="N46" s="9"/>
      <c r="O46" s="11"/>
      <c r="P46" s="10"/>
    </row>
    <row r="47" spans="1:16">
      <c r="A47" s="9"/>
      <c r="B47" s="2"/>
      <c r="C47" s="2"/>
      <c r="D47" s="5"/>
      <c r="E47" s="5"/>
      <c r="F47" s="9"/>
      <c r="G47" s="9"/>
      <c r="H47" s="9"/>
      <c r="I47" s="9"/>
      <c r="J47" s="9"/>
      <c r="K47" s="9"/>
      <c r="L47" s="9"/>
      <c r="M47" s="9"/>
      <c r="N47" s="9"/>
      <c r="O47" s="11"/>
      <c r="P47" s="10"/>
    </row>
    <row r="48" spans="1:16">
      <c r="A48" s="9"/>
      <c r="B48" s="2"/>
      <c r="C48" s="2"/>
      <c r="D48" s="5"/>
      <c r="E48" s="5"/>
      <c r="F48" s="9"/>
      <c r="G48" s="9"/>
      <c r="H48" s="9"/>
      <c r="I48" s="9"/>
      <c r="J48" s="9"/>
      <c r="K48" s="9"/>
      <c r="L48" s="9"/>
      <c r="M48" s="9"/>
      <c r="N48" s="9"/>
      <c r="O48" s="11"/>
      <c r="P48" s="10"/>
    </row>
    <row r="49" spans="1:16">
      <c r="A49" s="9"/>
      <c r="B49" s="2"/>
      <c r="C49" s="2"/>
      <c r="D49" s="5"/>
      <c r="E49" s="5"/>
      <c r="F49" s="9"/>
      <c r="G49" s="9"/>
      <c r="H49" s="9"/>
      <c r="I49" s="9"/>
      <c r="J49" s="9"/>
      <c r="K49" s="9"/>
      <c r="L49" s="9"/>
      <c r="M49" s="9"/>
      <c r="N49" s="9"/>
      <c r="O49" s="11"/>
      <c r="P49" s="10"/>
    </row>
    <row r="50" spans="1:16">
      <c r="A50" s="9"/>
      <c r="B50" s="2"/>
      <c r="C50" s="2"/>
      <c r="D50" s="5"/>
      <c r="E50" s="5"/>
      <c r="F50" s="9"/>
      <c r="G50" s="9"/>
      <c r="H50" s="9"/>
      <c r="I50" s="9"/>
      <c r="J50" s="9"/>
      <c r="K50" s="9"/>
      <c r="L50" s="9"/>
      <c r="M50" s="9"/>
      <c r="N50" s="9"/>
      <c r="O50" s="11"/>
      <c r="P50" s="10"/>
    </row>
    <row r="51" spans="1:16">
      <c r="A51" s="9"/>
      <c r="B51" s="2"/>
      <c r="C51" s="2"/>
      <c r="D51" s="5"/>
      <c r="E51" s="5"/>
      <c r="F51" s="9"/>
      <c r="G51" s="9"/>
      <c r="H51" s="9"/>
      <c r="I51" s="9"/>
      <c r="J51" s="9"/>
      <c r="K51" s="9"/>
      <c r="L51" s="9"/>
      <c r="M51" s="9"/>
      <c r="N51" s="9"/>
      <c r="O51" s="11"/>
      <c r="P51" s="10"/>
    </row>
    <row r="52" spans="1:16">
      <c r="A52" s="9"/>
      <c r="B52" s="2"/>
      <c r="C52" s="2"/>
      <c r="D52" s="5"/>
      <c r="E52" s="5"/>
      <c r="F52" s="9"/>
      <c r="G52" s="11"/>
      <c r="H52" s="9"/>
      <c r="I52" s="9"/>
      <c r="J52" s="9"/>
      <c r="K52" s="9"/>
      <c r="L52" s="9"/>
      <c r="M52" s="9"/>
      <c r="N52" s="9"/>
      <c r="O52" s="11"/>
      <c r="P52" s="10"/>
    </row>
    <row r="53" spans="1:16">
      <c r="A53" s="9"/>
      <c r="B53" s="2"/>
      <c r="C53" s="2"/>
      <c r="D53" s="5"/>
      <c r="E53" s="5"/>
      <c r="F53" s="9"/>
      <c r="G53" s="9"/>
      <c r="H53" s="9"/>
      <c r="I53" s="9"/>
      <c r="J53" s="9"/>
      <c r="K53" s="9"/>
      <c r="L53" s="9"/>
      <c r="M53" s="9"/>
      <c r="N53" s="9"/>
      <c r="O53" s="11"/>
      <c r="P53" s="10"/>
    </row>
    <row r="54" spans="1:16">
      <c r="A54" s="9"/>
      <c r="B54" s="2"/>
      <c r="C54" s="2"/>
      <c r="D54" s="5"/>
      <c r="E54" s="5"/>
      <c r="F54" s="9"/>
      <c r="G54" s="9"/>
      <c r="H54" s="9"/>
      <c r="I54" s="9"/>
      <c r="J54" s="9"/>
      <c r="K54" s="9"/>
      <c r="L54" s="9"/>
      <c r="M54" s="9"/>
      <c r="N54" s="9"/>
      <c r="O54" s="11"/>
      <c r="P54" s="10"/>
    </row>
    <row r="55" spans="1:16">
      <c r="A55" s="9"/>
      <c r="B55" s="2"/>
      <c r="C55" s="2"/>
      <c r="D55" s="5"/>
      <c r="E55" s="5"/>
      <c r="F55" s="9"/>
      <c r="G55" s="9"/>
      <c r="H55" s="9"/>
      <c r="I55" s="9"/>
      <c r="J55" s="9"/>
      <c r="K55" s="9"/>
      <c r="L55" s="9"/>
      <c r="M55" s="9"/>
      <c r="N55" s="9"/>
      <c r="O55" s="11"/>
      <c r="P55" s="10"/>
    </row>
    <row r="56" spans="1:16">
      <c r="A56" s="9"/>
      <c r="B56" s="2"/>
      <c r="C56" s="2"/>
      <c r="D56" s="5"/>
      <c r="E56" s="5"/>
      <c r="F56" s="9"/>
      <c r="G56" s="9"/>
      <c r="H56" s="9"/>
      <c r="I56" s="9"/>
      <c r="J56" s="9"/>
      <c r="K56" s="9"/>
      <c r="L56" s="9"/>
      <c r="M56" s="9"/>
      <c r="N56" s="9"/>
      <c r="O56" s="11"/>
      <c r="P56" s="10"/>
    </row>
    <row r="57" spans="1:16">
      <c r="A57" s="9"/>
      <c r="B57" s="2"/>
      <c r="C57" s="2"/>
      <c r="D57" s="5"/>
      <c r="E57" s="5"/>
      <c r="F57" s="9"/>
      <c r="G57" s="9"/>
      <c r="H57" s="9"/>
      <c r="I57" s="9"/>
      <c r="J57" s="9"/>
      <c r="K57" s="9"/>
      <c r="L57" s="9"/>
      <c r="M57" s="9"/>
      <c r="N57" s="9"/>
      <c r="O57" s="11"/>
      <c r="P57" s="10"/>
    </row>
    <row r="58" spans="1:16">
      <c r="A58" s="9"/>
      <c r="B58" s="2"/>
      <c r="C58" s="2"/>
      <c r="D58" s="5"/>
      <c r="E58" s="5"/>
      <c r="F58" s="9"/>
      <c r="G58" s="9"/>
      <c r="H58" s="9"/>
      <c r="I58" s="9"/>
      <c r="J58" s="9"/>
      <c r="K58" s="9"/>
      <c r="L58" s="9"/>
      <c r="M58" s="9"/>
      <c r="N58" s="9"/>
      <c r="O58" s="11"/>
      <c r="P58" s="10"/>
    </row>
    <row r="59" spans="1:16">
      <c r="A59" s="9"/>
      <c r="B59" s="2"/>
      <c r="C59" s="2"/>
      <c r="D59" s="5"/>
      <c r="E59" s="5"/>
      <c r="F59" s="9"/>
      <c r="G59" s="9"/>
      <c r="H59" s="9"/>
      <c r="I59" s="9"/>
      <c r="J59" s="9"/>
      <c r="K59" s="9"/>
      <c r="L59" s="9"/>
      <c r="M59" s="9"/>
      <c r="N59" s="9"/>
      <c r="O59" s="11"/>
      <c r="P59" s="10"/>
    </row>
    <row r="60" spans="1:16">
      <c r="A60" s="9"/>
      <c r="B60" s="2"/>
      <c r="C60" s="2"/>
      <c r="D60" s="5"/>
      <c r="E60" s="5"/>
      <c r="F60" s="9"/>
      <c r="G60" s="9"/>
      <c r="H60" s="9"/>
      <c r="I60" s="9"/>
      <c r="J60" s="9"/>
      <c r="K60" s="9"/>
      <c r="L60" s="9"/>
      <c r="M60" s="9"/>
      <c r="N60" s="9"/>
      <c r="O60" s="11"/>
      <c r="P60" s="10"/>
    </row>
    <row r="61" spans="1:16">
      <c r="A61" s="9"/>
      <c r="B61" s="9"/>
      <c r="C61" s="9"/>
      <c r="D61" s="10"/>
      <c r="E61" s="10"/>
      <c r="F61" s="9"/>
      <c r="G61" s="9"/>
      <c r="H61" s="9"/>
      <c r="I61" s="9"/>
      <c r="J61" s="9"/>
      <c r="K61" s="9"/>
      <c r="L61" s="9"/>
      <c r="M61" s="9"/>
      <c r="N61" s="9"/>
      <c r="O61" s="11"/>
      <c r="P61" s="10"/>
    </row>
    <row r="62" spans="1:16">
      <c r="A62" s="9"/>
      <c r="B62" s="2"/>
      <c r="C62" s="2"/>
      <c r="D62" s="5"/>
      <c r="E62" s="5"/>
      <c r="F62" s="9"/>
      <c r="G62" s="9"/>
      <c r="H62" s="9"/>
      <c r="I62" s="9"/>
      <c r="J62" s="9"/>
      <c r="K62" s="9"/>
      <c r="L62" s="9"/>
      <c r="M62" s="9"/>
      <c r="N62" s="9"/>
      <c r="O62" s="11"/>
      <c r="P62" s="10"/>
    </row>
    <row r="63" spans="1:16">
      <c r="A63" s="9"/>
      <c r="B63" s="2"/>
      <c r="C63" s="2"/>
      <c r="D63" s="5"/>
      <c r="E63" s="5"/>
      <c r="F63" s="9"/>
      <c r="G63" s="9"/>
      <c r="H63" s="9"/>
      <c r="I63" s="9"/>
      <c r="J63" s="9"/>
      <c r="K63" s="9"/>
      <c r="L63" s="9"/>
      <c r="M63" s="9"/>
      <c r="N63" s="9"/>
      <c r="O63" s="11"/>
      <c r="P63" s="10"/>
    </row>
    <row r="64" spans="1:16">
      <c r="A64" s="9"/>
      <c r="B64" s="2"/>
      <c r="C64" s="2"/>
      <c r="D64" s="5"/>
      <c r="E64" s="5"/>
      <c r="F64" s="9"/>
      <c r="G64" s="9"/>
      <c r="H64" s="9"/>
      <c r="I64" s="9"/>
      <c r="J64" s="9"/>
      <c r="K64" s="9"/>
      <c r="L64" s="9"/>
      <c r="M64" s="9"/>
      <c r="N64" s="9"/>
      <c r="O64" s="11"/>
      <c r="P64" s="10"/>
    </row>
    <row r="65" spans="1:16">
      <c r="A65" s="9"/>
      <c r="B65" s="2"/>
      <c r="C65" s="2"/>
      <c r="D65" s="5"/>
      <c r="E65" s="5"/>
      <c r="F65" s="9"/>
      <c r="G65" s="9"/>
      <c r="H65" s="9"/>
      <c r="I65" s="9"/>
      <c r="J65" s="9"/>
      <c r="K65" s="9"/>
      <c r="L65" s="9"/>
      <c r="M65" s="9"/>
      <c r="N65" s="9"/>
      <c r="O65" s="11"/>
      <c r="P65" s="10"/>
    </row>
    <row r="66" spans="1:16">
      <c r="A66" s="9"/>
      <c r="B66" s="9"/>
      <c r="C66" s="9"/>
      <c r="D66" s="10"/>
      <c r="E66" s="10"/>
      <c r="F66" s="9"/>
      <c r="G66" s="9"/>
      <c r="H66" s="9"/>
      <c r="I66" s="9"/>
      <c r="J66" s="9"/>
      <c r="K66" s="9"/>
      <c r="L66" s="9"/>
      <c r="M66" s="9"/>
      <c r="N66" s="9"/>
      <c r="O66" s="11"/>
      <c r="P66" s="10"/>
    </row>
    <row r="67" spans="1:16">
      <c r="A67" s="9"/>
      <c r="B67" s="2"/>
      <c r="C67" s="2"/>
      <c r="D67" s="5"/>
      <c r="E67" s="5"/>
      <c r="F67" s="9"/>
      <c r="G67" s="9"/>
      <c r="H67" s="9"/>
      <c r="I67" s="9"/>
      <c r="J67" s="9"/>
      <c r="K67" s="9"/>
      <c r="L67" s="9"/>
      <c r="M67" s="9"/>
      <c r="N67" s="9"/>
      <c r="O67" s="11"/>
      <c r="P67" s="10"/>
    </row>
    <row r="68" spans="1:16">
      <c r="A68" s="9"/>
      <c r="B68" s="9"/>
      <c r="C68" s="9"/>
      <c r="D68" s="10"/>
      <c r="E68" s="10"/>
      <c r="F68" s="9"/>
      <c r="G68" s="9"/>
      <c r="H68" s="9"/>
      <c r="I68" s="9"/>
      <c r="J68" s="9"/>
      <c r="K68" s="9"/>
      <c r="L68" s="9"/>
      <c r="M68" s="9"/>
      <c r="N68" s="9"/>
      <c r="O68" s="11"/>
      <c r="P68" s="10"/>
    </row>
    <row r="69" spans="1:16">
      <c r="A69" s="9"/>
      <c r="B69" s="9"/>
      <c r="C69" s="9"/>
      <c r="D69" s="10"/>
      <c r="E69" s="10"/>
      <c r="F69" s="9"/>
      <c r="G69" s="9"/>
      <c r="H69" s="9"/>
      <c r="I69" s="9"/>
      <c r="J69" s="9"/>
      <c r="K69" s="9"/>
      <c r="L69" s="9"/>
      <c r="M69" s="9"/>
      <c r="N69" s="9"/>
      <c r="O69" s="11"/>
      <c r="P69" s="10"/>
    </row>
    <row r="70" spans="1:16">
      <c r="A70" s="9"/>
      <c r="B70" s="9"/>
      <c r="C70" s="9"/>
      <c r="D70" s="10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0"/>
    </row>
    <row r="71" spans="1:16">
      <c r="A71" s="9"/>
      <c r="B71" s="9"/>
      <c r="C71" s="9"/>
      <c r="D71" s="10"/>
      <c r="E71" s="9"/>
      <c r="F71" s="9"/>
      <c r="G71" s="9"/>
      <c r="H71" s="9"/>
      <c r="I71" s="9"/>
      <c r="J71" s="9"/>
      <c r="K71" s="9"/>
      <c r="L71" s="9"/>
      <c r="M71" s="9"/>
      <c r="N71" s="9"/>
      <c r="O71" s="11"/>
      <c r="P71" s="10"/>
    </row>
    <row r="72" spans="1:16">
      <c r="A72" s="9"/>
      <c r="B72" s="9"/>
      <c r="C72" s="9"/>
      <c r="D72" s="10"/>
      <c r="E72" s="9"/>
      <c r="F72" s="9"/>
      <c r="G72" s="9"/>
      <c r="H72" s="9"/>
      <c r="I72" s="9"/>
      <c r="J72" s="9"/>
      <c r="K72" s="9"/>
      <c r="L72" s="9"/>
      <c r="M72" s="9"/>
      <c r="N72" s="9"/>
      <c r="O72" s="11"/>
      <c r="P72" s="10"/>
    </row>
    <row r="73" spans="1:1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0"/>
    </row>
    <row r="74" spans="1:1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>
      <c r="A79" s="9"/>
      <c r="P79" s="9"/>
    </row>
    <row r="80" spans="1:16">
      <c r="A80" s="9"/>
    </row>
    <row r="81" spans="1:1">
      <c r="A81" s="9"/>
    </row>
    <row r="82" spans="1:1">
      <c r="A82" s="9"/>
    </row>
  </sheetData>
  <sortState ref="B9:P32">
    <sortCondition descending="1" ref="O9:O32"/>
    <sortCondition descending="1" ref="M9:M32"/>
    <sortCondition descending="1" ref="L9:L32"/>
  </sortState>
  <mergeCells count="7">
    <mergeCell ref="A2:P2"/>
    <mergeCell ref="K5:M5"/>
    <mergeCell ref="B8:C8"/>
    <mergeCell ref="F7:H7"/>
    <mergeCell ref="I7:K7"/>
    <mergeCell ref="L7:N7"/>
    <mergeCell ref="A4:P4"/>
  </mergeCells>
  <phoneticPr fontId="0" type="noConversion"/>
  <pageMargins left="0.35433070866141736" right="0.1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85"/>
  <sheetViews>
    <sheetView topLeftCell="A5" zoomScale="150" zoomScaleNormal="150" workbookViewId="0">
      <selection activeCell="K35" sqref="K35"/>
    </sheetView>
  </sheetViews>
  <sheetFormatPr defaultRowHeight="12.75"/>
  <cols>
    <col min="1" max="1" width="4.42578125" style="2" customWidth="1"/>
    <col min="2" max="2" width="13" style="2" bestFit="1" customWidth="1"/>
    <col min="3" max="3" width="13.7109375" style="2" bestFit="1" customWidth="1"/>
    <col min="4" max="4" width="16.5703125" style="2" bestFit="1" customWidth="1"/>
    <col min="5" max="25" width="3.140625" style="2" customWidth="1"/>
    <col min="26" max="26" width="12" style="2" bestFit="1" customWidth="1"/>
    <col min="27" max="27" width="8.85546875" style="2" customWidth="1"/>
    <col min="28" max="28" width="12.85546875" style="2" hidden="1" customWidth="1"/>
    <col min="29" max="29" width="6.7109375" style="2" hidden="1" customWidth="1"/>
    <col min="30" max="30" width="6.28515625" style="2" hidden="1" customWidth="1"/>
    <col min="31" max="31" width="9.28515625" style="8" customWidth="1"/>
    <col min="32" max="16384" width="9.140625" style="2"/>
  </cols>
  <sheetData>
    <row r="1" spans="1:33" ht="12.75" customHeight="1">
      <c r="L1" s="14"/>
    </row>
    <row r="2" spans="1:33" ht="20.25">
      <c r="A2" s="96" t="s">
        <v>65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62"/>
      <c r="AB2" s="62"/>
      <c r="AC2" s="62"/>
      <c r="AD2" s="62"/>
      <c r="AE2" s="62"/>
    </row>
    <row r="3" spans="1:3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3">
      <c r="A4" s="95" t="s">
        <v>52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69"/>
      <c r="AB4" s="69"/>
      <c r="AC4" s="69"/>
      <c r="AD4" s="69"/>
      <c r="AE4" s="69"/>
    </row>
    <row r="5" spans="1:3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63" t="s">
        <v>67</v>
      </c>
      <c r="AB5" s="92"/>
      <c r="AC5" s="92"/>
      <c r="AD5" s="92"/>
      <c r="AE5" s="92"/>
    </row>
    <row r="6" spans="1:3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24</v>
      </c>
      <c r="AC6" s="27" t="s">
        <v>15</v>
      </c>
      <c r="AD6" s="27" t="s">
        <v>16</v>
      </c>
      <c r="AE6" s="26"/>
    </row>
    <row r="7" spans="1:33">
      <c r="A7" s="36" t="s">
        <v>0</v>
      </c>
      <c r="B7" s="94" t="s">
        <v>1</v>
      </c>
      <c r="C7" s="94"/>
      <c r="D7" s="48" t="s">
        <v>3</v>
      </c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64">
        <v>13</v>
      </c>
      <c r="R7" s="64">
        <v>14</v>
      </c>
      <c r="S7" s="64">
        <v>15</v>
      </c>
      <c r="T7" s="79">
        <v>16</v>
      </c>
      <c r="U7" s="64">
        <v>17</v>
      </c>
      <c r="V7" s="64">
        <v>18</v>
      </c>
      <c r="W7" s="64">
        <v>19</v>
      </c>
      <c r="X7" s="79">
        <v>20</v>
      </c>
      <c r="Y7" s="64">
        <v>21</v>
      </c>
      <c r="Z7" s="15" t="s">
        <v>6</v>
      </c>
      <c r="AB7" s="15">
        <v>24</v>
      </c>
      <c r="AC7" s="16" t="s">
        <v>15</v>
      </c>
      <c r="AD7" s="16" t="s">
        <v>16</v>
      </c>
    </row>
    <row r="8" spans="1:33">
      <c r="A8" s="59" t="s">
        <v>28</v>
      </c>
      <c r="B8" s="80" t="s">
        <v>100</v>
      </c>
      <c r="C8" s="80" t="s">
        <v>101</v>
      </c>
      <c r="D8" s="53" t="s">
        <v>80</v>
      </c>
      <c r="E8" s="2">
        <v>9</v>
      </c>
      <c r="F8" s="5">
        <v>9</v>
      </c>
      <c r="G8" s="7"/>
      <c r="H8" s="7">
        <v>9</v>
      </c>
      <c r="I8" s="51">
        <v>10</v>
      </c>
      <c r="J8" s="74"/>
      <c r="K8" s="51">
        <v>10</v>
      </c>
      <c r="L8" s="74">
        <v>8</v>
      </c>
      <c r="M8" s="74">
        <v>10</v>
      </c>
      <c r="N8" s="74">
        <v>9</v>
      </c>
      <c r="O8" s="74"/>
      <c r="P8" s="74">
        <v>7</v>
      </c>
      <c r="Q8" s="74">
        <v>8</v>
      </c>
      <c r="R8" s="74">
        <v>7</v>
      </c>
      <c r="S8" s="74">
        <v>8</v>
      </c>
      <c r="T8" s="78">
        <v>10</v>
      </c>
      <c r="U8" s="78"/>
      <c r="V8" s="78"/>
      <c r="W8" s="74"/>
      <c r="X8" s="78">
        <v>10</v>
      </c>
      <c r="Y8" s="78">
        <v>9</v>
      </c>
      <c r="Z8" s="6">
        <f>AVERAGE(E8,F8,H8,I8,K8,L8,M8,N8,P8,Q8,R8,S8,T8,X8,Y8)</f>
        <v>8.8666666666666671</v>
      </c>
      <c r="AB8" s="5">
        <v>6</v>
      </c>
      <c r="AC8" s="5">
        <f>SUM(AA8:AB8)</f>
        <v>6</v>
      </c>
      <c r="AD8" s="5">
        <f>COUNT(AA8:AB8)</f>
        <v>1</v>
      </c>
      <c r="AE8" s="6"/>
    </row>
    <row r="9" spans="1:33">
      <c r="A9" s="59" t="s">
        <v>29</v>
      </c>
      <c r="B9" s="76" t="s">
        <v>44</v>
      </c>
      <c r="C9" s="76" t="s">
        <v>62</v>
      </c>
      <c r="D9" s="53" t="s">
        <v>107</v>
      </c>
      <c r="E9" s="2">
        <v>8</v>
      </c>
      <c r="F9" s="72">
        <v>8</v>
      </c>
      <c r="G9" s="5"/>
      <c r="H9" s="5">
        <v>9</v>
      </c>
      <c r="I9" s="7">
        <v>8</v>
      </c>
      <c r="J9" s="5"/>
      <c r="K9" s="74">
        <v>9</v>
      </c>
      <c r="L9" s="5">
        <v>9</v>
      </c>
      <c r="M9" s="5"/>
      <c r="N9" s="5">
        <v>9</v>
      </c>
      <c r="O9" s="74"/>
      <c r="P9" s="5">
        <v>10</v>
      </c>
      <c r="Q9" s="5">
        <v>10</v>
      </c>
      <c r="R9" s="69"/>
      <c r="S9" s="72">
        <v>9</v>
      </c>
      <c r="T9" s="78">
        <v>9</v>
      </c>
      <c r="U9" s="78">
        <v>9</v>
      </c>
      <c r="V9" s="78">
        <v>9</v>
      </c>
      <c r="W9" s="69">
        <v>9</v>
      </c>
      <c r="X9" s="78">
        <v>10</v>
      </c>
      <c r="Y9" s="78">
        <v>8</v>
      </c>
      <c r="Z9" s="6">
        <f>AVERAGE(E9:F9,H9:I9,K9:L9,N9,P9:Q9,S9:Y9)</f>
        <v>8.9375</v>
      </c>
      <c r="AB9" s="5"/>
      <c r="AC9" s="5"/>
      <c r="AD9" s="5"/>
      <c r="AE9" s="6"/>
    </row>
    <row r="10" spans="1:33">
      <c r="A10" s="59" t="s">
        <v>30</v>
      </c>
      <c r="B10" s="77" t="s">
        <v>74</v>
      </c>
      <c r="C10" s="77" t="s">
        <v>75</v>
      </c>
      <c r="D10" s="53" t="s">
        <v>22</v>
      </c>
      <c r="E10" s="2">
        <v>8</v>
      </c>
      <c r="F10" s="5">
        <v>9</v>
      </c>
      <c r="G10" s="74"/>
      <c r="H10" s="74">
        <v>10</v>
      </c>
      <c r="I10" s="7">
        <v>9</v>
      </c>
      <c r="J10" s="74"/>
      <c r="K10" s="74">
        <v>9</v>
      </c>
      <c r="L10" s="5">
        <v>10</v>
      </c>
      <c r="M10" s="5"/>
      <c r="N10" s="5">
        <v>9</v>
      </c>
      <c r="O10" s="5"/>
      <c r="P10" s="5">
        <v>10</v>
      </c>
      <c r="Q10" s="5">
        <v>9</v>
      </c>
      <c r="R10" s="69"/>
      <c r="S10" s="72">
        <v>10</v>
      </c>
      <c r="T10" s="78">
        <v>9</v>
      </c>
      <c r="U10" s="78">
        <v>9</v>
      </c>
      <c r="V10" s="78">
        <v>9</v>
      </c>
      <c r="W10" s="69">
        <v>7</v>
      </c>
      <c r="X10" s="78"/>
      <c r="Y10" s="78"/>
      <c r="Z10" s="6">
        <f>AVERAGE(E10:F10,H10:I10,K10:L10,N10,P10:Q10,S10:W10)</f>
        <v>9.0714285714285712</v>
      </c>
      <c r="AB10" s="5"/>
      <c r="AC10" s="5"/>
      <c r="AD10" s="5"/>
      <c r="AE10" s="6"/>
    </row>
    <row r="11" spans="1:33">
      <c r="A11" s="5" t="s">
        <v>31</v>
      </c>
      <c r="B11" s="71" t="s">
        <v>112</v>
      </c>
      <c r="C11" s="71" t="s">
        <v>113</v>
      </c>
      <c r="D11" s="53" t="s">
        <v>55</v>
      </c>
      <c r="E11" s="2">
        <v>9</v>
      </c>
      <c r="F11" s="5">
        <v>6</v>
      </c>
      <c r="G11" s="74">
        <v>8</v>
      </c>
      <c r="H11" s="5">
        <v>9</v>
      </c>
      <c r="I11" s="7">
        <v>8</v>
      </c>
      <c r="J11" s="5"/>
      <c r="K11" s="5">
        <v>9</v>
      </c>
      <c r="L11" s="5">
        <v>9</v>
      </c>
      <c r="M11" s="5"/>
      <c r="N11" s="5">
        <v>9</v>
      </c>
      <c r="O11" s="5"/>
      <c r="P11" s="5">
        <v>9</v>
      </c>
      <c r="Q11" s="5">
        <v>8</v>
      </c>
      <c r="R11" s="69">
        <v>9</v>
      </c>
      <c r="S11" s="72">
        <v>7</v>
      </c>
      <c r="T11" s="78"/>
      <c r="U11" s="78"/>
      <c r="V11" s="78"/>
      <c r="W11" s="69"/>
      <c r="X11" s="78"/>
      <c r="Y11" s="78"/>
      <c r="Z11" s="6">
        <f>AVERAGE(E11:I11,K11:L11,N11,P11:S11)</f>
        <v>8.3333333333333339</v>
      </c>
      <c r="AB11" s="5"/>
      <c r="AC11" s="5"/>
      <c r="AD11" s="5"/>
      <c r="AE11" s="6"/>
      <c r="AG11" s="52"/>
    </row>
    <row r="12" spans="1:33">
      <c r="A12" s="5" t="s">
        <v>32</v>
      </c>
      <c r="B12" s="37" t="s">
        <v>72</v>
      </c>
      <c r="C12" s="37" t="s">
        <v>73</v>
      </c>
      <c r="D12" s="53" t="s">
        <v>22</v>
      </c>
      <c r="E12" s="78">
        <v>8</v>
      </c>
      <c r="F12" s="78">
        <v>6</v>
      </c>
      <c r="G12" s="2">
        <v>9</v>
      </c>
      <c r="H12" s="7">
        <v>9</v>
      </c>
      <c r="I12" s="7">
        <v>7</v>
      </c>
      <c r="J12" s="7">
        <v>10</v>
      </c>
      <c r="K12" s="7">
        <v>9</v>
      </c>
      <c r="L12" s="5">
        <v>10</v>
      </c>
      <c r="M12" s="5"/>
      <c r="N12" s="5">
        <v>9</v>
      </c>
      <c r="O12" s="5"/>
      <c r="P12" s="5">
        <v>9</v>
      </c>
      <c r="Q12" s="5">
        <v>8</v>
      </c>
      <c r="R12" s="69">
        <v>6</v>
      </c>
      <c r="Z12" s="6">
        <f>AVERAGE(E12:L12,N12,P12:R12)</f>
        <v>8.3333333333333339</v>
      </c>
      <c r="AB12" s="5"/>
      <c r="AC12" s="5"/>
      <c r="AD12" s="5"/>
      <c r="AE12" s="6"/>
    </row>
    <row r="13" spans="1:33">
      <c r="A13" s="5" t="s">
        <v>33</v>
      </c>
      <c r="B13" s="83" t="s">
        <v>111</v>
      </c>
      <c r="C13" s="83" t="s">
        <v>102</v>
      </c>
      <c r="D13" s="53" t="s">
        <v>85</v>
      </c>
      <c r="E13" s="2">
        <v>9</v>
      </c>
      <c r="F13" s="5">
        <v>9</v>
      </c>
      <c r="G13" s="7"/>
      <c r="H13" s="5">
        <v>10</v>
      </c>
      <c r="I13" s="7">
        <v>9</v>
      </c>
      <c r="K13" s="78">
        <v>8</v>
      </c>
      <c r="L13" s="2">
        <v>10</v>
      </c>
      <c r="N13" s="2">
        <v>8</v>
      </c>
      <c r="O13" s="2">
        <v>10</v>
      </c>
      <c r="P13" s="2">
        <v>6</v>
      </c>
      <c r="Q13" s="5"/>
      <c r="R13" s="69"/>
      <c r="S13" s="72"/>
      <c r="T13" s="78"/>
      <c r="U13" s="78"/>
      <c r="V13" s="78"/>
      <c r="W13" s="69"/>
      <c r="X13" s="78"/>
      <c r="Y13" s="78"/>
      <c r="Z13" s="6">
        <f>AVERAGE(E13:F13,H13:I13,K13:L13,N13:P13)</f>
        <v>8.7777777777777786</v>
      </c>
      <c r="AB13" s="5"/>
      <c r="AC13" s="5"/>
      <c r="AD13" s="5"/>
      <c r="AE13" s="6"/>
      <c r="AG13" s="6"/>
    </row>
    <row r="14" spans="1:33">
      <c r="A14" s="5" t="s">
        <v>34</v>
      </c>
      <c r="B14" s="9" t="s">
        <v>96</v>
      </c>
      <c r="C14" s="9" t="s">
        <v>97</v>
      </c>
      <c r="D14" s="53" t="s">
        <v>22</v>
      </c>
      <c r="E14" s="2">
        <v>10</v>
      </c>
      <c r="F14" s="72">
        <v>9</v>
      </c>
      <c r="G14" s="74"/>
      <c r="H14" s="74">
        <v>9</v>
      </c>
      <c r="I14" s="7">
        <v>9</v>
      </c>
      <c r="J14" s="74"/>
      <c r="K14" s="78">
        <v>10</v>
      </c>
      <c r="L14" s="72">
        <v>10</v>
      </c>
      <c r="M14" s="74"/>
      <c r="N14" s="72">
        <v>8</v>
      </c>
      <c r="O14" s="78">
        <v>9</v>
      </c>
      <c r="R14" s="69"/>
      <c r="S14" s="72"/>
      <c r="T14" s="78"/>
      <c r="U14" s="78"/>
      <c r="V14" s="78"/>
      <c r="W14" s="69"/>
      <c r="X14" s="78"/>
      <c r="Y14" s="78"/>
      <c r="Z14" s="6">
        <f>AVERAGE(E14:F14,H14:I14,K14:L14,N14:O14)</f>
        <v>9.25</v>
      </c>
      <c r="AB14" s="5"/>
      <c r="AC14" s="5"/>
      <c r="AD14" s="5"/>
      <c r="AE14" s="6"/>
    </row>
    <row r="15" spans="1:33">
      <c r="A15" s="5" t="s">
        <v>35</v>
      </c>
      <c r="B15" s="9" t="s">
        <v>98</v>
      </c>
      <c r="C15" s="9" t="s">
        <v>99</v>
      </c>
      <c r="D15" s="53" t="s">
        <v>80</v>
      </c>
      <c r="E15" s="2">
        <v>6</v>
      </c>
      <c r="F15" s="5">
        <v>8</v>
      </c>
      <c r="G15" s="7"/>
      <c r="H15" s="7">
        <v>7</v>
      </c>
      <c r="I15" s="7">
        <v>8</v>
      </c>
      <c r="J15" s="7"/>
      <c r="K15" s="7">
        <v>9</v>
      </c>
      <c r="L15" s="5">
        <v>8</v>
      </c>
      <c r="M15" s="51">
        <v>9</v>
      </c>
      <c r="Q15" s="5"/>
      <c r="R15" s="69"/>
      <c r="S15" s="72"/>
      <c r="T15" s="78"/>
      <c r="U15" s="78"/>
      <c r="V15" s="78"/>
      <c r="W15" s="69"/>
      <c r="X15" s="78"/>
      <c r="Y15" s="78"/>
      <c r="Z15" s="6">
        <f>AVERAGE(E15:F15,H15:I15,K15:M15)</f>
        <v>7.8571428571428568</v>
      </c>
      <c r="AB15" s="5"/>
      <c r="AC15" s="5"/>
      <c r="AD15" s="5"/>
      <c r="AE15" s="6"/>
    </row>
    <row r="16" spans="1:33">
      <c r="A16" s="5" t="s">
        <v>36</v>
      </c>
      <c r="B16" s="9" t="s">
        <v>81</v>
      </c>
      <c r="C16" s="9" t="s">
        <v>82</v>
      </c>
      <c r="D16" s="53" t="s">
        <v>80</v>
      </c>
      <c r="E16" s="2">
        <v>10</v>
      </c>
      <c r="F16" s="5">
        <v>9</v>
      </c>
      <c r="G16" s="7"/>
      <c r="H16" s="5">
        <v>7</v>
      </c>
      <c r="I16" s="7">
        <v>10</v>
      </c>
      <c r="J16" s="5"/>
      <c r="K16" s="5">
        <v>7</v>
      </c>
      <c r="W16" s="69"/>
      <c r="X16" s="78"/>
      <c r="Y16" s="78"/>
      <c r="Z16" s="6">
        <f>AVERAGE(E16:F16,H16:I16,K16)</f>
        <v>8.6</v>
      </c>
      <c r="AB16" s="5"/>
      <c r="AC16" s="5"/>
      <c r="AD16" s="5"/>
      <c r="AE16" s="6"/>
    </row>
    <row r="17" spans="1:31">
      <c r="A17" s="5" t="s">
        <v>37</v>
      </c>
      <c r="B17" s="37" t="s">
        <v>105</v>
      </c>
      <c r="C17" s="37" t="s">
        <v>106</v>
      </c>
      <c r="D17" s="53" t="s">
        <v>85</v>
      </c>
      <c r="E17" s="2">
        <v>10</v>
      </c>
      <c r="F17" s="72">
        <v>9</v>
      </c>
      <c r="G17" s="7"/>
      <c r="H17" s="7">
        <v>8</v>
      </c>
      <c r="I17" s="2">
        <v>7</v>
      </c>
      <c r="J17" s="2">
        <v>9</v>
      </c>
      <c r="Z17" s="6">
        <f>AVERAGE(E17,F17,H17,I17,J17)</f>
        <v>8.6</v>
      </c>
      <c r="AB17" s="5"/>
      <c r="AC17" s="5"/>
      <c r="AD17" s="5"/>
      <c r="AE17" s="6"/>
    </row>
    <row r="18" spans="1:31">
      <c r="A18" s="5" t="s">
        <v>38</v>
      </c>
      <c r="B18" s="9" t="s">
        <v>21</v>
      </c>
      <c r="C18" s="9" t="s">
        <v>54</v>
      </c>
      <c r="D18" s="53" t="s">
        <v>55</v>
      </c>
      <c r="E18" s="72">
        <v>7</v>
      </c>
      <c r="F18" s="72">
        <v>10</v>
      </c>
      <c r="G18" s="7"/>
      <c r="H18" s="2">
        <v>5</v>
      </c>
      <c r="L18" s="5"/>
      <c r="M18" s="5"/>
      <c r="N18" s="5"/>
      <c r="O18" s="5"/>
      <c r="P18" s="5"/>
      <c r="Q18" s="5"/>
      <c r="R18" s="69"/>
      <c r="S18" s="72"/>
      <c r="T18" s="78"/>
      <c r="U18" s="78"/>
      <c r="V18" s="78"/>
      <c r="W18" s="69"/>
      <c r="X18" s="78"/>
      <c r="Y18" s="78"/>
      <c r="Z18" s="6">
        <f>AVERAGE(E18,F18:H18)</f>
        <v>7.333333333333333</v>
      </c>
      <c r="AB18" s="5"/>
      <c r="AC18" s="5"/>
      <c r="AD18" s="5"/>
      <c r="AE18" s="6"/>
    </row>
    <row r="19" spans="1:31">
      <c r="A19" s="78" t="s">
        <v>39</v>
      </c>
      <c r="B19" s="71" t="s">
        <v>76</v>
      </c>
      <c r="C19" s="71" t="s">
        <v>77</v>
      </c>
      <c r="D19" s="53" t="s">
        <v>80</v>
      </c>
      <c r="E19" s="78">
        <v>9</v>
      </c>
      <c r="F19" s="78">
        <v>6</v>
      </c>
      <c r="G19" s="7">
        <v>7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6">
        <f>AVERAGE(E19,F19,G19)</f>
        <v>7.333333333333333</v>
      </c>
      <c r="AB19" s="78"/>
      <c r="AC19" s="78"/>
      <c r="AD19" s="78"/>
      <c r="AE19" s="6"/>
    </row>
    <row r="20" spans="1:31" ht="14.25" customHeight="1">
      <c r="A20" s="78" t="s">
        <v>40</v>
      </c>
      <c r="B20" s="9" t="s">
        <v>24</v>
      </c>
      <c r="C20" s="9" t="s">
        <v>63</v>
      </c>
      <c r="D20" s="37" t="s">
        <v>22</v>
      </c>
      <c r="E20" s="5">
        <v>4</v>
      </c>
      <c r="F20" s="5"/>
      <c r="P20" s="5"/>
      <c r="Q20" s="5"/>
      <c r="R20" s="69"/>
      <c r="S20" s="72"/>
      <c r="T20" s="78"/>
      <c r="U20" s="78"/>
      <c r="V20" s="78"/>
      <c r="W20" s="69"/>
      <c r="X20" s="78"/>
      <c r="Y20" s="78"/>
      <c r="Z20" s="6">
        <f>AVERAGE(E20)</f>
        <v>4</v>
      </c>
      <c r="AB20" s="5"/>
      <c r="AC20" s="5"/>
      <c r="AD20" s="5"/>
      <c r="AE20" s="6"/>
    </row>
    <row r="21" spans="1:31">
      <c r="A21" s="35"/>
      <c r="S21" s="72"/>
      <c r="T21" s="78"/>
      <c r="U21" s="78"/>
      <c r="V21" s="78"/>
      <c r="W21" s="69"/>
      <c r="X21" s="78"/>
      <c r="Y21" s="78"/>
      <c r="Z21" s="5"/>
      <c r="AB21" s="5"/>
      <c r="AC21" s="5" t="e">
        <f>SUM(#REF!)</f>
        <v>#REF!</v>
      </c>
      <c r="AD21" s="5">
        <f>COUNT(#REF!)</f>
        <v>0</v>
      </c>
      <c r="AE21" s="6"/>
    </row>
    <row r="22" spans="1:31">
      <c r="B22"/>
      <c r="C22" s="1"/>
      <c r="D22" s="1"/>
    </row>
    <row r="23" spans="1:31">
      <c r="A23" s="9" t="s">
        <v>17</v>
      </c>
      <c r="B23" s="40"/>
      <c r="C23" s="44"/>
      <c r="D23" s="44"/>
    </row>
    <row r="24" spans="1:31">
      <c r="A24" s="9" t="s">
        <v>135</v>
      </c>
      <c r="B24" s="40"/>
      <c r="C24" s="44"/>
      <c r="D24" s="44"/>
    </row>
    <row r="25" spans="1:31">
      <c r="A25" s="9" t="s">
        <v>115</v>
      </c>
      <c r="B25" s="40"/>
      <c r="C25" s="44"/>
      <c r="D25" s="44"/>
    </row>
    <row r="26" spans="1:31">
      <c r="A26" s="29"/>
      <c r="B26" s="40"/>
      <c r="C26" s="44"/>
      <c r="D26" s="44"/>
      <c r="E26" s="19"/>
    </row>
    <row r="27" spans="1:31">
      <c r="B27" s="37"/>
      <c r="C27" s="18"/>
      <c r="D27" s="18"/>
    </row>
    <row r="28" spans="1:31">
      <c r="B28" s="45"/>
      <c r="C28" s="18"/>
      <c r="D28" s="18"/>
    </row>
    <row r="29" spans="1:31">
      <c r="B29" s="40"/>
      <c r="C29" s="44"/>
      <c r="D29" s="44"/>
    </row>
    <row r="30" spans="1:31">
      <c r="A30" s="9"/>
      <c r="B30" s="40"/>
      <c r="C30" s="44"/>
      <c r="D30" s="44"/>
    </row>
    <row r="31" spans="1:31">
      <c r="B31" s="40"/>
      <c r="C31" s="44"/>
      <c r="D31" s="44"/>
    </row>
    <row r="32" spans="1:31">
      <c r="B32" s="43"/>
      <c r="C32" s="41"/>
      <c r="D32" s="41"/>
      <c r="F32" s="5"/>
      <c r="H32" s="5"/>
      <c r="I32" s="5"/>
      <c r="J32" s="5"/>
      <c r="K32" s="5"/>
      <c r="L32" s="5"/>
      <c r="M32" s="5"/>
    </row>
    <row r="33" spans="2:11">
      <c r="B33" s="42"/>
      <c r="C33" s="44"/>
      <c r="D33" s="44"/>
    </row>
    <row r="34" spans="2:11">
      <c r="B34" s="40"/>
      <c r="C34" s="41"/>
      <c r="D34" s="41"/>
      <c r="F34" s="5"/>
      <c r="G34" s="7"/>
      <c r="H34" s="7"/>
      <c r="I34" s="7"/>
      <c r="J34" s="7"/>
      <c r="K34" s="7"/>
    </row>
    <row r="35" spans="2:11">
      <c r="B35" s="40"/>
      <c r="C35" s="44"/>
      <c r="D35" s="44"/>
    </row>
    <row r="36" spans="2:11">
      <c r="B36" s="37"/>
      <c r="C36" s="19"/>
      <c r="D36" s="19"/>
      <c r="E36" s="5"/>
    </row>
    <row r="37" spans="2:11">
      <c r="E37" s="5"/>
    </row>
    <row r="38" spans="2:11">
      <c r="E38" s="5"/>
    </row>
    <row r="41" spans="2:11">
      <c r="B41" s="19"/>
      <c r="C41" s="19"/>
      <c r="D41" s="19"/>
    </row>
    <row r="53" spans="3:4">
      <c r="C53" s="5"/>
      <c r="D53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</sheetData>
  <mergeCells count="5">
    <mergeCell ref="AB5:AE5"/>
    <mergeCell ref="A3:AE3"/>
    <mergeCell ref="B7:C7"/>
    <mergeCell ref="A4:Z4"/>
    <mergeCell ref="A2:Z2"/>
  </mergeCells>
  <phoneticPr fontId="0" type="noConversion"/>
  <pageMargins left="0.62" right="0.49" top="0.98425196850393704" bottom="0.98425196850393704" header="0.51181102362204722" footer="0.51181102362204722"/>
  <pageSetup paperSize="9" orientation="landscape" r:id="rId1"/>
  <headerFooter alignWithMargins="0"/>
  <colBreaks count="1" manualBreakCount="1">
    <brk id="30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V92"/>
  <sheetViews>
    <sheetView topLeftCell="A22" zoomScale="160" zoomScaleNormal="160" workbookViewId="0">
      <selection activeCell="C30" sqref="C30"/>
    </sheetView>
  </sheetViews>
  <sheetFormatPr defaultRowHeight="12.75"/>
  <cols>
    <col min="1" max="1" width="4.7109375" style="1" customWidth="1"/>
    <col min="2" max="2" width="12.28515625" customWidth="1"/>
    <col min="3" max="3" width="13.42578125" bestFit="1" customWidth="1"/>
    <col min="4" max="4" width="5.7109375" customWidth="1"/>
    <col min="5" max="5" width="16.5703125" bestFit="1" customWidth="1"/>
    <col min="6" max="11" width="4" customWidth="1"/>
    <col min="12" max="12" width="4.7109375" customWidth="1"/>
    <col min="13" max="13" width="3.85546875" customWidth="1"/>
    <col min="15" max="15" width="21.85546875" customWidth="1"/>
    <col min="20" max="20" width="21.5703125" customWidth="1"/>
  </cols>
  <sheetData>
    <row r="2" spans="1:22" ht="18">
      <c r="A2" s="87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22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22">
      <c r="A4" s="91" t="s">
        <v>50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O4" s="17"/>
    </row>
    <row r="5" spans="1:22">
      <c r="E5" s="3"/>
      <c r="I5" s="60"/>
      <c r="J5" s="88">
        <v>43373</v>
      </c>
      <c r="K5" s="88"/>
      <c r="L5" s="88"/>
      <c r="M5" s="60"/>
    </row>
    <row r="6" spans="1:22">
      <c r="O6" s="2"/>
      <c r="P6" s="5"/>
      <c r="Q6" s="2"/>
      <c r="T6" s="2"/>
      <c r="U6" s="5"/>
      <c r="V6" s="2"/>
    </row>
    <row r="7" spans="1:22">
      <c r="A7" s="34" t="s">
        <v>0</v>
      </c>
      <c r="B7" s="89" t="s">
        <v>1</v>
      </c>
      <c r="C7" s="89"/>
      <c r="D7" s="4" t="s">
        <v>2</v>
      </c>
      <c r="E7" s="4" t="s">
        <v>3</v>
      </c>
      <c r="F7" s="47" t="s">
        <v>4</v>
      </c>
      <c r="G7" s="4" t="s">
        <v>5</v>
      </c>
      <c r="H7" s="4" t="s">
        <v>10</v>
      </c>
      <c r="I7" s="4" t="s">
        <v>11</v>
      </c>
      <c r="J7" s="4" t="s">
        <v>12</v>
      </c>
      <c r="K7" s="4" t="s">
        <v>13</v>
      </c>
      <c r="L7" s="61" t="s">
        <v>42</v>
      </c>
      <c r="M7" s="4" t="s">
        <v>14</v>
      </c>
      <c r="O7" s="20"/>
      <c r="P7" s="5"/>
      <c r="Q7" s="2"/>
      <c r="T7" s="2"/>
      <c r="U7" s="5"/>
      <c r="V7" s="2"/>
    </row>
    <row r="8" spans="1:22">
      <c r="A8" s="58" t="s">
        <v>28</v>
      </c>
      <c r="B8" s="80" t="s">
        <v>100</v>
      </c>
      <c r="C8" s="80" t="s">
        <v>101</v>
      </c>
      <c r="D8" s="84">
        <v>1994</v>
      </c>
      <c r="E8" s="53" t="s">
        <v>80</v>
      </c>
      <c r="F8" s="54">
        <v>99</v>
      </c>
      <c r="G8" s="54">
        <v>99</v>
      </c>
      <c r="H8" s="51">
        <v>97</v>
      </c>
      <c r="I8" s="51">
        <v>98</v>
      </c>
      <c r="J8" s="51">
        <v>96</v>
      </c>
      <c r="K8" s="51">
        <v>98</v>
      </c>
      <c r="L8" s="30">
        <f t="shared" ref="L8:L37" si="0">SUM(F8:K8)</f>
        <v>587</v>
      </c>
      <c r="M8" s="54" t="s">
        <v>4</v>
      </c>
      <c r="O8" s="19"/>
      <c r="T8" s="2"/>
      <c r="U8" s="5"/>
      <c r="V8" s="2"/>
    </row>
    <row r="9" spans="1:22">
      <c r="A9" s="59" t="s">
        <v>29</v>
      </c>
      <c r="B9" s="76" t="s">
        <v>98</v>
      </c>
      <c r="C9" s="76" t="s">
        <v>99</v>
      </c>
      <c r="D9" s="84">
        <v>1997</v>
      </c>
      <c r="E9" s="53" t="s">
        <v>80</v>
      </c>
      <c r="F9" s="54">
        <v>97</v>
      </c>
      <c r="G9" s="54">
        <v>99</v>
      </c>
      <c r="H9" s="51">
        <v>97</v>
      </c>
      <c r="I9" s="51">
        <v>99</v>
      </c>
      <c r="J9" s="51">
        <v>99</v>
      </c>
      <c r="K9" s="51">
        <v>96</v>
      </c>
      <c r="L9" s="30">
        <f t="shared" si="0"/>
        <v>587</v>
      </c>
      <c r="M9" s="54" t="s">
        <v>4</v>
      </c>
      <c r="O9" s="19"/>
      <c r="T9" s="2"/>
      <c r="U9" s="5"/>
      <c r="V9" s="2"/>
    </row>
    <row r="10" spans="1:22">
      <c r="A10" s="58" t="s">
        <v>30</v>
      </c>
      <c r="B10" s="76" t="s">
        <v>121</v>
      </c>
      <c r="C10" s="76" t="s">
        <v>122</v>
      </c>
      <c r="D10" s="84">
        <v>1972</v>
      </c>
      <c r="E10" s="53" t="s">
        <v>22</v>
      </c>
      <c r="F10" s="10">
        <v>97</v>
      </c>
      <c r="G10" s="10">
        <v>97</v>
      </c>
      <c r="H10" s="10">
        <v>97</v>
      </c>
      <c r="I10" s="10">
        <v>97</v>
      </c>
      <c r="J10" s="10">
        <v>98</v>
      </c>
      <c r="K10" s="10">
        <v>96</v>
      </c>
      <c r="L10" s="30">
        <f t="shared" si="0"/>
        <v>582</v>
      </c>
      <c r="M10" s="54" t="s">
        <v>4</v>
      </c>
      <c r="O10" s="19"/>
      <c r="T10" s="2"/>
      <c r="U10" s="5"/>
      <c r="V10" s="2"/>
    </row>
    <row r="11" spans="1:22">
      <c r="A11" s="50" t="s">
        <v>31</v>
      </c>
      <c r="B11" s="9" t="s">
        <v>21</v>
      </c>
      <c r="C11" s="9" t="s">
        <v>54</v>
      </c>
      <c r="D11" s="84">
        <v>1971</v>
      </c>
      <c r="E11" s="53" t="s">
        <v>55</v>
      </c>
      <c r="F11" s="54">
        <v>98</v>
      </c>
      <c r="G11" s="54">
        <v>96</v>
      </c>
      <c r="H11" s="51">
        <v>98</v>
      </c>
      <c r="I11" s="51">
        <v>96</v>
      </c>
      <c r="J11" s="51">
        <v>98</v>
      </c>
      <c r="K11" s="51">
        <v>96</v>
      </c>
      <c r="L11" s="30">
        <f t="shared" si="0"/>
        <v>582</v>
      </c>
      <c r="M11" s="51" t="s">
        <v>4</v>
      </c>
      <c r="O11" s="19"/>
      <c r="T11" s="2"/>
      <c r="U11" s="5"/>
      <c r="V11" s="2"/>
    </row>
    <row r="12" spans="1:22">
      <c r="A12" s="51" t="s">
        <v>32</v>
      </c>
      <c r="B12" s="9" t="s">
        <v>81</v>
      </c>
      <c r="C12" s="9" t="s">
        <v>82</v>
      </c>
      <c r="D12" s="84">
        <v>1991</v>
      </c>
      <c r="E12" s="53" t="s">
        <v>80</v>
      </c>
      <c r="F12" s="54">
        <v>96</v>
      </c>
      <c r="G12" s="54">
        <v>96</v>
      </c>
      <c r="H12" s="51">
        <v>94</v>
      </c>
      <c r="I12" s="51">
        <v>99</v>
      </c>
      <c r="J12" s="51">
        <v>98</v>
      </c>
      <c r="K12" s="51">
        <v>97</v>
      </c>
      <c r="L12" s="30">
        <f t="shared" si="0"/>
        <v>580</v>
      </c>
      <c r="M12" s="54" t="s">
        <v>4</v>
      </c>
      <c r="O12" s="19"/>
      <c r="T12" s="2"/>
      <c r="U12" s="5"/>
      <c r="V12" s="2"/>
    </row>
    <row r="13" spans="1:22">
      <c r="A13" s="50" t="s">
        <v>33</v>
      </c>
      <c r="B13" s="9" t="s">
        <v>78</v>
      </c>
      <c r="C13" s="9" t="s">
        <v>79</v>
      </c>
      <c r="D13" s="10">
        <v>1958</v>
      </c>
      <c r="E13" s="29" t="s">
        <v>80</v>
      </c>
      <c r="F13" s="51">
        <v>96</v>
      </c>
      <c r="G13" s="51">
        <v>96</v>
      </c>
      <c r="H13" s="51">
        <v>98</v>
      </c>
      <c r="I13" s="51">
        <v>95</v>
      </c>
      <c r="J13" s="51">
        <v>99</v>
      </c>
      <c r="K13" s="51">
        <v>96</v>
      </c>
      <c r="L13" s="30">
        <f t="shared" si="0"/>
        <v>580</v>
      </c>
      <c r="M13" s="51" t="s">
        <v>4</v>
      </c>
      <c r="O13" s="19"/>
      <c r="T13" s="2"/>
      <c r="U13" s="5"/>
      <c r="V13" s="2"/>
    </row>
    <row r="14" spans="1:22">
      <c r="A14" s="50" t="s">
        <v>34</v>
      </c>
      <c r="B14" s="71" t="s">
        <v>76</v>
      </c>
      <c r="C14" s="71" t="s">
        <v>77</v>
      </c>
      <c r="D14" s="84">
        <v>1997</v>
      </c>
      <c r="E14" s="53" t="s">
        <v>80</v>
      </c>
      <c r="F14" s="54">
        <v>96</v>
      </c>
      <c r="G14" s="54">
        <v>97</v>
      </c>
      <c r="H14" s="51">
        <v>96</v>
      </c>
      <c r="I14" s="51">
        <v>93</v>
      </c>
      <c r="J14" s="51">
        <v>97</v>
      </c>
      <c r="K14" s="51">
        <v>95</v>
      </c>
      <c r="L14" s="30">
        <f t="shared" si="0"/>
        <v>574</v>
      </c>
      <c r="M14" s="51" t="s">
        <v>5</v>
      </c>
      <c r="O14" s="19"/>
      <c r="T14" s="2"/>
      <c r="U14" s="5"/>
      <c r="V14" s="2"/>
    </row>
    <row r="15" spans="1:22">
      <c r="A15" s="51" t="s">
        <v>35</v>
      </c>
      <c r="B15" s="9" t="s">
        <v>96</v>
      </c>
      <c r="C15" s="9" t="s">
        <v>97</v>
      </c>
      <c r="D15" s="84">
        <v>1956</v>
      </c>
      <c r="E15" s="53" t="s">
        <v>22</v>
      </c>
      <c r="F15" s="54">
        <v>98</v>
      </c>
      <c r="G15" s="54">
        <v>97</v>
      </c>
      <c r="H15" s="51">
        <v>94</v>
      </c>
      <c r="I15" s="51">
        <v>94</v>
      </c>
      <c r="J15" s="51">
        <v>96</v>
      </c>
      <c r="K15" s="51">
        <v>95</v>
      </c>
      <c r="L15" s="30">
        <f t="shared" si="0"/>
        <v>574</v>
      </c>
      <c r="M15" s="51" t="s">
        <v>5</v>
      </c>
      <c r="N15" s="2"/>
      <c r="O15" s="19"/>
      <c r="T15" s="2"/>
      <c r="U15" s="5"/>
      <c r="V15" s="2"/>
    </row>
    <row r="16" spans="1:22">
      <c r="A16" s="50" t="s">
        <v>36</v>
      </c>
      <c r="B16" s="37" t="s">
        <v>44</v>
      </c>
      <c r="C16" s="37" t="s">
        <v>62</v>
      </c>
      <c r="D16" s="84">
        <v>1966</v>
      </c>
      <c r="E16" s="53" t="s">
        <v>107</v>
      </c>
      <c r="F16" s="54">
        <v>93</v>
      </c>
      <c r="G16" s="51">
        <v>97</v>
      </c>
      <c r="H16" s="51">
        <v>96</v>
      </c>
      <c r="I16" s="51">
        <v>94</v>
      </c>
      <c r="J16" s="51">
        <v>97</v>
      </c>
      <c r="K16" s="51">
        <v>96</v>
      </c>
      <c r="L16" s="30">
        <f t="shared" si="0"/>
        <v>573</v>
      </c>
      <c r="M16" s="51" t="s">
        <v>5</v>
      </c>
      <c r="O16" s="19"/>
      <c r="T16" s="2"/>
      <c r="U16" s="5"/>
      <c r="V16" s="2"/>
    </row>
    <row r="17" spans="1:22">
      <c r="A17" s="50" t="s">
        <v>37</v>
      </c>
      <c r="B17" s="9" t="s">
        <v>123</v>
      </c>
      <c r="C17" s="9" t="s">
        <v>124</v>
      </c>
      <c r="D17" s="84">
        <v>2000</v>
      </c>
      <c r="E17" s="53" t="s">
        <v>56</v>
      </c>
      <c r="F17" s="10">
        <v>97</v>
      </c>
      <c r="G17" s="10">
        <v>95</v>
      </c>
      <c r="H17" s="10">
        <v>97</v>
      </c>
      <c r="I17" s="10">
        <v>94</v>
      </c>
      <c r="J17" s="10">
        <v>95</v>
      </c>
      <c r="K17" s="10">
        <v>95</v>
      </c>
      <c r="L17" s="30">
        <f t="shared" si="0"/>
        <v>573</v>
      </c>
      <c r="M17" s="51" t="s">
        <v>5</v>
      </c>
      <c r="O17" s="19"/>
      <c r="T17" s="2"/>
      <c r="U17" s="5"/>
      <c r="V17" s="2"/>
    </row>
    <row r="18" spans="1:22">
      <c r="A18" s="51" t="s">
        <v>38</v>
      </c>
      <c r="B18" s="71" t="s">
        <v>112</v>
      </c>
      <c r="C18" s="71" t="s">
        <v>113</v>
      </c>
      <c r="D18" s="84">
        <v>1986</v>
      </c>
      <c r="E18" s="19" t="s">
        <v>55</v>
      </c>
      <c r="F18" s="10">
        <v>95</v>
      </c>
      <c r="G18" s="10">
        <v>92</v>
      </c>
      <c r="H18" s="10">
        <v>95</v>
      </c>
      <c r="I18" s="10">
        <v>98</v>
      </c>
      <c r="J18" s="10">
        <v>96</v>
      </c>
      <c r="K18" s="10">
        <v>96</v>
      </c>
      <c r="L18" s="30">
        <f t="shared" si="0"/>
        <v>572</v>
      </c>
      <c r="M18" s="54" t="s">
        <v>5</v>
      </c>
      <c r="O18" s="19"/>
      <c r="T18" s="2"/>
      <c r="U18" s="5"/>
      <c r="V18" s="2"/>
    </row>
    <row r="19" spans="1:22">
      <c r="A19" s="50" t="s">
        <v>39</v>
      </c>
      <c r="B19" s="66" t="s">
        <v>43</v>
      </c>
      <c r="C19" s="66" t="s">
        <v>59</v>
      </c>
      <c r="D19" s="84">
        <v>1974</v>
      </c>
      <c r="E19" s="53" t="s">
        <v>22</v>
      </c>
      <c r="F19" s="54">
        <v>93</v>
      </c>
      <c r="G19" s="54">
        <v>97</v>
      </c>
      <c r="H19" s="51">
        <v>93</v>
      </c>
      <c r="I19" s="51">
        <v>97</v>
      </c>
      <c r="J19" s="51">
        <v>96</v>
      </c>
      <c r="K19" s="51">
        <v>96</v>
      </c>
      <c r="L19" s="30">
        <f t="shared" si="0"/>
        <v>572</v>
      </c>
      <c r="M19" s="51" t="s">
        <v>5</v>
      </c>
      <c r="N19" s="7"/>
      <c r="O19" s="19"/>
      <c r="T19" s="2"/>
      <c r="U19" s="5"/>
      <c r="V19" s="2"/>
    </row>
    <row r="20" spans="1:22">
      <c r="A20" s="50" t="s">
        <v>40</v>
      </c>
      <c r="B20" s="43" t="s">
        <v>74</v>
      </c>
      <c r="C20" s="43" t="s">
        <v>75</v>
      </c>
      <c r="D20" s="84">
        <v>2000</v>
      </c>
      <c r="E20" s="53" t="s">
        <v>22</v>
      </c>
      <c r="F20" s="51">
        <v>96</v>
      </c>
      <c r="G20" s="51">
        <v>96</v>
      </c>
      <c r="H20" s="51">
        <v>94</v>
      </c>
      <c r="I20" s="51">
        <v>97</v>
      </c>
      <c r="J20" s="51">
        <v>94</v>
      </c>
      <c r="K20" s="51">
        <v>94</v>
      </c>
      <c r="L20" s="30">
        <f t="shared" si="0"/>
        <v>571</v>
      </c>
      <c r="M20" s="51" t="s">
        <v>5</v>
      </c>
      <c r="N20" s="5"/>
      <c r="O20" s="19"/>
      <c r="T20" s="2"/>
      <c r="U20" s="5"/>
      <c r="V20" s="2"/>
    </row>
    <row r="21" spans="1:22">
      <c r="A21" s="51" t="s">
        <v>45</v>
      </c>
      <c r="B21" s="37" t="s">
        <v>72</v>
      </c>
      <c r="C21" s="37" t="s">
        <v>73</v>
      </c>
      <c r="D21" s="84">
        <v>1999</v>
      </c>
      <c r="E21" s="53" t="s">
        <v>22</v>
      </c>
      <c r="F21" s="54">
        <v>90</v>
      </c>
      <c r="G21" s="54">
        <v>93</v>
      </c>
      <c r="H21" s="51">
        <v>95</v>
      </c>
      <c r="I21" s="51">
        <v>94</v>
      </c>
      <c r="J21" s="51">
        <v>99</v>
      </c>
      <c r="K21" s="51">
        <v>99</v>
      </c>
      <c r="L21" s="30">
        <f t="shared" si="0"/>
        <v>570</v>
      </c>
      <c r="M21" s="51" t="s">
        <v>5</v>
      </c>
      <c r="N21" s="7"/>
      <c r="O21" s="18"/>
      <c r="P21" s="5"/>
      <c r="Q21" s="5"/>
      <c r="T21" s="2"/>
      <c r="U21" s="5"/>
      <c r="V21" s="2"/>
    </row>
    <row r="22" spans="1:22">
      <c r="A22" s="50" t="s">
        <v>46</v>
      </c>
      <c r="B22" s="37" t="s">
        <v>105</v>
      </c>
      <c r="C22" s="37" t="s">
        <v>106</v>
      </c>
      <c r="D22" s="84">
        <v>2000</v>
      </c>
      <c r="E22" s="53" t="s">
        <v>85</v>
      </c>
      <c r="F22" s="51">
        <v>91</v>
      </c>
      <c r="G22" s="51">
        <v>98</v>
      </c>
      <c r="H22" s="51">
        <v>94</v>
      </c>
      <c r="I22" s="51">
        <v>94</v>
      </c>
      <c r="J22" s="51">
        <v>95</v>
      </c>
      <c r="K22" s="51">
        <v>98</v>
      </c>
      <c r="L22" s="30">
        <f t="shared" si="0"/>
        <v>570</v>
      </c>
      <c r="M22" s="54" t="s">
        <v>5</v>
      </c>
      <c r="N22" s="2"/>
      <c r="O22" s="19"/>
      <c r="T22" s="2"/>
      <c r="U22" s="5"/>
      <c r="V22" s="2"/>
    </row>
    <row r="23" spans="1:22">
      <c r="A23" s="50" t="s">
        <v>47</v>
      </c>
      <c r="B23" s="9" t="s">
        <v>114</v>
      </c>
      <c r="C23" s="9" t="s">
        <v>93</v>
      </c>
      <c r="D23" s="84">
        <v>2002</v>
      </c>
      <c r="E23" s="53" t="s">
        <v>22</v>
      </c>
      <c r="F23" s="54">
        <v>95</v>
      </c>
      <c r="G23" s="54">
        <v>96</v>
      </c>
      <c r="H23" s="51">
        <v>97</v>
      </c>
      <c r="I23" s="51">
        <v>96</v>
      </c>
      <c r="J23" s="51">
        <v>93</v>
      </c>
      <c r="K23" s="51">
        <v>93</v>
      </c>
      <c r="L23" s="30">
        <f t="shared" si="0"/>
        <v>570</v>
      </c>
      <c r="M23" s="51" t="s">
        <v>5</v>
      </c>
      <c r="N23" s="5"/>
      <c r="O23" s="18"/>
      <c r="P23" s="2"/>
      <c r="Q23" s="2"/>
      <c r="T23" s="2"/>
      <c r="U23" s="5"/>
      <c r="V23" s="2"/>
    </row>
    <row r="24" spans="1:22">
      <c r="A24" s="51" t="s">
        <v>48</v>
      </c>
      <c r="B24" s="9" t="s">
        <v>127</v>
      </c>
      <c r="C24" s="9" t="s">
        <v>128</v>
      </c>
      <c r="D24" s="84">
        <v>1965</v>
      </c>
      <c r="E24" s="53" t="s">
        <v>85</v>
      </c>
      <c r="F24" s="10">
        <v>95</v>
      </c>
      <c r="G24" s="10">
        <v>96</v>
      </c>
      <c r="H24" s="10">
        <v>95</v>
      </c>
      <c r="I24" s="10">
        <v>90</v>
      </c>
      <c r="J24" s="10">
        <v>94</v>
      </c>
      <c r="K24" s="10">
        <v>97</v>
      </c>
      <c r="L24" s="30">
        <f t="shared" si="0"/>
        <v>567</v>
      </c>
      <c r="M24" s="51" t="s">
        <v>5</v>
      </c>
      <c r="N24" s="69"/>
      <c r="O24" s="18"/>
      <c r="P24" s="2"/>
      <c r="Q24" s="2"/>
      <c r="T24" s="2"/>
      <c r="U24" s="69"/>
      <c r="V24" s="2"/>
    </row>
    <row r="25" spans="1:22">
      <c r="A25" s="50" t="s">
        <v>49</v>
      </c>
      <c r="B25" s="9" t="s">
        <v>23</v>
      </c>
      <c r="C25" s="9" t="s">
        <v>57</v>
      </c>
      <c r="D25" s="84">
        <v>1987</v>
      </c>
      <c r="E25" s="53" t="s">
        <v>55</v>
      </c>
      <c r="F25" s="54">
        <v>96</v>
      </c>
      <c r="G25" s="54">
        <v>97</v>
      </c>
      <c r="H25" s="51">
        <v>92</v>
      </c>
      <c r="I25" s="51">
        <v>92</v>
      </c>
      <c r="J25" s="51">
        <v>95</v>
      </c>
      <c r="K25" s="51">
        <v>94</v>
      </c>
      <c r="L25" s="30">
        <f t="shared" si="0"/>
        <v>566</v>
      </c>
      <c r="M25" s="51" t="s">
        <v>5</v>
      </c>
      <c r="N25" s="5"/>
      <c r="O25" s="19"/>
      <c r="T25" s="2"/>
      <c r="U25" s="5"/>
      <c r="V25" s="2"/>
    </row>
    <row r="26" spans="1:22">
      <c r="A26" s="50" t="s">
        <v>90</v>
      </c>
      <c r="B26" s="9" t="s">
        <v>88</v>
      </c>
      <c r="C26" s="9" t="s">
        <v>89</v>
      </c>
      <c r="D26" s="84">
        <v>2002</v>
      </c>
      <c r="E26" s="53" t="s">
        <v>85</v>
      </c>
      <c r="F26" s="54">
        <v>95</v>
      </c>
      <c r="G26" s="54">
        <v>93</v>
      </c>
      <c r="H26" s="51">
        <v>94</v>
      </c>
      <c r="I26" s="51">
        <v>93</v>
      </c>
      <c r="J26" s="51">
        <v>96</v>
      </c>
      <c r="K26" s="51">
        <v>93</v>
      </c>
      <c r="L26" s="30">
        <f t="shared" si="0"/>
        <v>564</v>
      </c>
      <c r="M26" s="54" t="s">
        <v>10</v>
      </c>
      <c r="N26" s="69"/>
      <c r="O26" s="19"/>
      <c r="T26" s="2"/>
      <c r="U26" s="69"/>
      <c r="V26" s="2"/>
    </row>
    <row r="27" spans="1:22">
      <c r="A27" s="50" t="s">
        <v>91</v>
      </c>
      <c r="B27" s="9" t="s">
        <v>94</v>
      </c>
      <c r="C27" s="9" t="s">
        <v>95</v>
      </c>
      <c r="D27" s="84">
        <v>2002</v>
      </c>
      <c r="E27" s="53" t="s">
        <v>22</v>
      </c>
      <c r="F27" s="51">
        <v>91</v>
      </c>
      <c r="G27" s="51">
        <v>94</v>
      </c>
      <c r="H27" s="51">
        <v>92</v>
      </c>
      <c r="I27" s="51">
        <v>92</v>
      </c>
      <c r="J27" s="51">
        <v>94</v>
      </c>
      <c r="K27" s="51">
        <v>95</v>
      </c>
      <c r="L27" s="30">
        <f t="shared" si="0"/>
        <v>558</v>
      </c>
      <c r="M27" s="51" t="s">
        <v>10</v>
      </c>
      <c r="N27" s="5"/>
      <c r="O27" s="19"/>
      <c r="T27" s="2"/>
      <c r="U27" s="5"/>
      <c r="V27" s="2"/>
    </row>
    <row r="28" spans="1:22">
      <c r="A28" s="51" t="s">
        <v>92</v>
      </c>
      <c r="B28" s="83" t="s">
        <v>111</v>
      </c>
      <c r="C28" s="83" t="s">
        <v>102</v>
      </c>
      <c r="D28" s="84">
        <v>2002</v>
      </c>
      <c r="E28" s="53" t="s">
        <v>85</v>
      </c>
      <c r="F28" s="54">
        <v>90</v>
      </c>
      <c r="G28" s="54">
        <v>90</v>
      </c>
      <c r="H28" s="51">
        <v>93</v>
      </c>
      <c r="I28" s="51">
        <v>97</v>
      </c>
      <c r="J28" s="51">
        <v>94</v>
      </c>
      <c r="K28" s="51">
        <v>94</v>
      </c>
      <c r="L28" s="30">
        <f t="shared" si="0"/>
        <v>558</v>
      </c>
      <c r="M28" s="54" t="s">
        <v>10</v>
      </c>
      <c r="N28" s="1"/>
      <c r="O28" s="19"/>
      <c r="T28" s="2"/>
      <c r="U28" s="5"/>
      <c r="V28" s="2"/>
    </row>
    <row r="29" spans="1:22">
      <c r="A29" s="50" t="s">
        <v>108</v>
      </c>
      <c r="B29" s="9" t="s">
        <v>83</v>
      </c>
      <c r="C29" s="9" t="s">
        <v>84</v>
      </c>
      <c r="D29" s="84">
        <v>2003</v>
      </c>
      <c r="E29" s="53" t="s">
        <v>85</v>
      </c>
      <c r="F29" s="10">
        <v>95</v>
      </c>
      <c r="G29" s="10">
        <v>89</v>
      </c>
      <c r="H29" s="10">
        <v>90</v>
      </c>
      <c r="I29" s="10">
        <v>96</v>
      </c>
      <c r="J29" s="10">
        <v>96</v>
      </c>
      <c r="K29" s="10">
        <v>89</v>
      </c>
      <c r="L29" s="30">
        <f t="shared" si="0"/>
        <v>555</v>
      </c>
      <c r="M29" s="54" t="s">
        <v>10</v>
      </c>
      <c r="N29" s="68"/>
      <c r="O29" s="19"/>
      <c r="T29" s="2"/>
      <c r="U29" s="69"/>
      <c r="V29" s="2"/>
    </row>
    <row r="30" spans="1:22">
      <c r="A30" s="50" t="s">
        <v>109</v>
      </c>
      <c r="B30" s="71" t="s">
        <v>131</v>
      </c>
      <c r="C30" s="71" t="s">
        <v>132</v>
      </c>
      <c r="D30" s="84">
        <v>2004</v>
      </c>
      <c r="E30" s="53" t="s">
        <v>55</v>
      </c>
      <c r="F30" s="10">
        <v>93</v>
      </c>
      <c r="G30" s="10">
        <v>91</v>
      </c>
      <c r="H30" s="10">
        <v>97</v>
      </c>
      <c r="I30" s="10">
        <v>92</v>
      </c>
      <c r="J30" s="10">
        <v>90</v>
      </c>
      <c r="K30" s="10">
        <v>91</v>
      </c>
      <c r="L30" s="30">
        <f t="shared" si="0"/>
        <v>554</v>
      </c>
      <c r="M30" s="54" t="s">
        <v>10</v>
      </c>
      <c r="N30" s="1"/>
      <c r="O30" s="19"/>
      <c r="T30" s="2"/>
      <c r="U30" s="5"/>
      <c r="V30" s="2"/>
    </row>
    <row r="31" spans="1:22">
      <c r="A31" s="50" t="s">
        <v>110</v>
      </c>
      <c r="B31" s="9" t="s">
        <v>86</v>
      </c>
      <c r="C31" s="9" t="s">
        <v>87</v>
      </c>
      <c r="D31" s="84">
        <v>2003</v>
      </c>
      <c r="E31" s="53" t="s">
        <v>85</v>
      </c>
      <c r="F31" s="10">
        <v>94</v>
      </c>
      <c r="G31" s="10">
        <v>96</v>
      </c>
      <c r="H31" s="10">
        <v>89</v>
      </c>
      <c r="I31" s="10">
        <v>93</v>
      </c>
      <c r="J31" s="10">
        <v>87</v>
      </c>
      <c r="K31" s="10">
        <v>91</v>
      </c>
      <c r="L31" s="30">
        <f t="shared" si="0"/>
        <v>550</v>
      </c>
      <c r="M31" s="51" t="s">
        <v>10</v>
      </c>
      <c r="N31" s="1"/>
      <c r="O31" s="19"/>
      <c r="T31" s="2"/>
      <c r="U31" s="5"/>
      <c r="V31" s="2"/>
    </row>
    <row r="32" spans="1:22">
      <c r="A32" s="51" t="s">
        <v>116</v>
      </c>
      <c r="B32" s="9" t="s">
        <v>70</v>
      </c>
      <c r="C32" s="9" t="s">
        <v>71</v>
      </c>
      <c r="D32" s="84">
        <v>2003</v>
      </c>
      <c r="E32" s="53" t="s">
        <v>22</v>
      </c>
      <c r="F32" s="10">
        <v>89</v>
      </c>
      <c r="G32" s="10">
        <v>93</v>
      </c>
      <c r="H32" s="10">
        <v>91</v>
      </c>
      <c r="I32" s="10">
        <v>93</v>
      </c>
      <c r="J32" s="10">
        <v>90</v>
      </c>
      <c r="K32" s="10">
        <v>90</v>
      </c>
      <c r="L32" s="30">
        <f t="shared" si="0"/>
        <v>546</v>
      </c>
      <c r="M32" s="54" t="s">
        <v>10</v>
      </c>
      <c r="N32" s="84"/>
      <c r="O32" s="19"/>
      <c r="T32" s="2"/>
      <c r="U32" s="85"/>
      <c r="V32" s="2"/>
    </row>
    <row r="33" spans="1:22">
      <c r="A33" s="50" t="s">
        <v>117</v>
      </c>
      <c r="B33" s="71" t="s">
        <v>129</v>
      </c>
      <c r="C33" s="71" t="s">
        <v>130</v>
      </c>
      <c r="D33" s="84">
        <v>2002</v>
      </c>
      <c r="E33" s="53" t="s">
        <v>55</v>
      </c>
      <c r="F33" s="10">
        <v>88</v>
      </c>
      <c r="G33" s="10">
        <v>91</v>
      </c>
      <c r="H33" s="10">
        <v>92</v>
      </c>
      <c r="I33" s="10">
        <v>90</v>
      </c>
      <c r="J33" s="10">
        <v>91</v>
      </c>
      <c r="K33" s="10">
        <v>93</v>
      </c>
      <c r="L33" s="30">
        <f t="shared" si="0"/>
        <v>545</v>
      </c>
      <c r="M33" s="54" t="s">
        <v>10</v>
      </c>
      <c r="N33" s="84"/>
      <c r="O33" s="19"/>
      <c r="T33" s="2"/>
      <c r="U33" s="85"/>
      <c r="V33" s="2"/>
    </row>
    <row r="34" spans="1:22">
      <c r="A34" s="50" t="s">
        <v>118</v>
      </c>
      <c r="B34" s="82" t="s">
        <v>103</v>
      </c>
      <c r="C34" s="82" t="s">
        <v>104</v>
      </c>
      <c r="D34" s="84">
        <v>2004</v>
      </c>
      <c r="E34" s="53" t="s">
        <v>85</v>
      </c>
      <c r="F34" s="10">
        <v>89</v>
      </c>
      <c r="G34" s="10">
        <v>94</v>
      </c>
      <c r="H34" s="10">
        <v>90</v>
      </c>
      <c r="I34" s="10">
        <v>96</v>
      </c>
      <c r="J34" s="10">
        <v>86</v>
      </c>
      <c r="K34" s="10">
        <v>88</v>
      </c>
      <c r="L34" s="30">
        <f t="shared" si="0"/>
        <v>543</v>
      </c>
      <c r="M34" s="54" t="s">
        <v>10</v>
      </c>
      <c r="N34" s="84"/>
      <c r="O34" s="19"/>
      <c r="T34" s="2"/>
      <c r="U34" s="85"/>
      <c r="V34" s="2"/>
    </row>
    <row r="35" spans="1:22">
      <c r="A35" s="51" t="s">
        <v>119</v>
      </c>
      <c r="B35" s="9" t="s">
        <v>68</v>
      </c>
      <c r="C35" s="9" t="s">
        <v>69</v>
      </c>
      <c r="D35" s="84">
        <v>1939</v>
      </c>
      <c r="E35" s="53" t="s">
        <v>22</v>
      </c>
      <c r="F35" s="10">
        <v>90</v>
      </c>
      <c r="G35" s="10">
        <v>93</v>
      </c>
      <c r="H35" s="10">
        <v>91</v>
      </c>
      <c r="I35" s="10">
        <v>88</v>
      </c>
      <c r="J35" s="10">
        <v>89</v>
      </c>
      <c r="K35" s="10">
        <v>91</v>
      </c>
      <c r="L35" s="30">
        <f t="shared" si="0"/>
        <v>542</v>
      </c>
      <c r="M35" s="51" t="s">
        <v>10</v>
      </c>
      <c r="N35" s="84"/>
      <c r="O35" s="19"/>
      <c r="T35" s="2"/>
      <c r="U35" s="85"/>
      <c r="V35" s="2"/>
    </row>
    <row r="36" spans="1:22">
      <c r="A36" s="51" t="s">
        <v>120</v>
      </c>
      <c r="B36" s="9" t="s">
        <v>125</v>
      </c>
      <c r="C36" s="9" t="s">
        <v>126</v>
      </c>
      <c r="D36" s="1">
        <v>1978</v>
      </c>
      <c r="E36" s="53" t="s">
        <v>134</v>
      </c>
      <c r="F36" s="10">
        <v>90</v>
      </c>
      <c r="G36" s="10">
        <v>92</v>
      </c>
      <c r="H36" s="10">
        <v>79</v>
      </c>
      <c r="I36" s="10">
        <v>84</v>
      </c>
      <c r="J36" s="10">
        <v>92</v>
      </c>
      <c r="K36" s="10">
        <v>90</v>
      </c>
      <c r="L36" s="30">
        <f t="shared" si="0"/>
        <v>527</v>
      </c>
      <c r="M36" s="85"/>
      <c r="N36" s="2"/>
      <c r="O36" s="19"/>
      <c r="T36" s="2"/>
      <c r="U36" s="5"/>
      <c r="V36" s="2"/>
    </row>
    <row r="37" spans="1:22">
      <c r="A37" s="50" t="s">
        <v>133</v>
      </c>
      <c r="B37" s="9" t="s">
        <v>60</v>
      </c>
      <c r="C37" s="9" t="s">
        <v>61</v>
      </c>
      <c r="D37" s="84">
        <v>1948</v>
      </c>
      <c r="E37" s="19" t="s">
        <v>22</v>
      </c>
      <c r="F37" s="10">
        <v>83</v>
      </c>
      <c r="G37" s="10">
        <v>92</v>
      </c>
      <c r="H37" s="10">
        <v>79</v>
      </c>
      <c r="I37" s="10">
        <v>88</v>
      </c>
      <c r="J37" s="10">
        <v>80</v>
      </c>
      <c r="K37" s="10">
        <v>67</v>
      </c>
      <c r="L37" s="30">
        <f t="shared" si="0"/>
        <v>489</v>
      </c>
      <c r="M37" s="84"/>
      <c r="N37" s="2"/>
      <c r="O37" s="19"/>
      <c r="T37" s="2"/>
      <c r="U37" s="85"/>
      <c r="V37" s="2"/>
    </row>
    <row r="38" spans="1:22">
      <c r="A38" s="51"/>
      <c r="B38" s="9"/>
      <c r="C38" s="9"/>
      <c r="D38" s="84"/>
      <c r="E38" s="53"/>
      <c r="F38" s="10"/>
      <c r="G38" s="10"/>
      <c r="H38" s="10"/>
      <c r="I38" s="10"/>
      <c r="J38" s="10"/>
      <c r="K38" s="10"/>
      <c r="L38" s="30"/>
      <c r="M38" s="84"/>
      <c r="N38" s="2"/>
      <c r="O38" s="19"/>
      <c r="T38" s="2"/>
      <c r="U38" s="85"/>
      <c r="V38" s="2"/>
    </row>
    <row r="39" spans="1:22">
      <c r="A39" s="5"/>
      <c r="D39" s="1"/>
      <c r="E39" s="19"/>
      <c r="F39" s="10"/>
      <c r="G39" s="10"/>
      <c r="H39" s="10"/>
      <c r="I39" s="10"/>
      <c r="J39" s="10"/>
      <c r="K39" s="10"/>
      <c r="L39" s="12"/>
      <c r="M39" s="2"/>
      <c r="N39" s="2"/>
      <c r="O39" s="19"/>
      <c r="T39" s="2"/>
      <c r="U39" s="5"/>
      <c r="V39" s="2"/>
    </row>
    <row r="40" spans="1:22">
      <c r="A40" s="9" t="s">
        <v>17</v>
      </c>
      <c r="D40" s="1"/>
      <c r="E40" s="19"/>
      <c r="F40" s="10"/>
      <c r="G40" s="10"/>
      <c r="M40" s="2"/>
      <c r="N40" s="2"/>
      <c r="O40" s="19"/>
      <c r="T40" s="2"/>
      <c r="U40" s="5"/>
      <c r="V40" s="2"/>
    </row>
    <row r="41" spans="1:22">
      <c r="A41" s="9" t="s">
        <v>136</v>
      </c>
      <c r="C41" s="2"/>
      <c r="D41" s="21"/>
      <c r="E41" s="25"/>
      <c r="F41" s="10"/>
      <c r="G41" s="10"/>
      <c r="H41" s="2"/>
      <c r="I41" s="2"/>
      <c r="J41" s="2"/>
      <c r="K41" s="2"/>
      <c r="L41" s="2"/>
      <c r="M41" s="2"/>
      <c r="N41" s="2"/>
      <c r="O41" s="19"/>
      <c r="T41" s="2"/>
      <c r="U41" s="5"/>
      <c r="V41" s="2"/>
    </row>
    <row r="42" spans="1:22">
      <c r="A42" s="9" t="s">
        <v>137</v>
      </c>
      <c r="C42" s="9"/>
      <c r="D42" s="1"/>
      <c r="E42" s="19"/>
      <c r="F42" s="10"/>
      <c r="G42" s="10"/>
      <c r="M42" s="2"/>
      <c r="N42" s="2"/>
      <c r="O42" s="19"/>
      <c r="T42" s="2"/>
      <c r="U42" s="5"/>
      <c r="V42" s="2"/>
    </row>
    <row r="43" spans="1:22">
      <c r="A43" s="38" t="s">
        <v>138</v>
      </c>
      <c r="C43" s="9"/>
      <c r="D43" s="1"/>
      <c r="E43" s="19"/>
      <c r="F43" s="10"/>
      <c r="G43" s="10"/>
      <c r="M43" s="2"/>
      <c r="N43" s="2"/>
      <c r="O43" s="19"/>
      <c r="T43" s="2"/>
      <c r="U43" s="5"/>
      <c r="V43" s="2"/>
    </row>
    <row r="44" spans="1:22">
      <c r="A44" s="5"/>
      <c r="B44" s="9"/>
      <c r="C44" s="9"/>
      <c r="D44" s="1"/>
      <c r="E44" s="19"/>
      <c r="F44" s="10"/>
      <c r="G44" s="10"/>
      <c r="H44" s="2"/>
      <c r="I44" s="2"/>
      <c r="J44" s="2"/>
      <c r="K44" s="2"/>
      <c r="L44" s="2"/>
      <c r="M44" s="2"/>
      <c r="N44" s="2"/>
      <c r="O44" s="19"/>
      <c r="T44" s="2"/>
      <c r="U44" s="5"/>
      <c r="V44" s="2"/>
    </row>
    <row r="45" spans="1:22">
      <c r="A45" s="5"/>
      <c r="B45" s="2"/>
      <c r="C45" s="2"/>
      <c r="D45" s="1"/>
      <c r="E45" s="19"/>
      <c r="F45" s="10"/>
      <c r="G45" s="10"/>
      <c r="H45" s="2"/>
      <c r="I45" s="2"/>
      <c r="J45" s="2"/>
      <c r="K45" s="2"/>
      <c r="L45" s="2"/>
      <c r="M45" s="2"/>
      <c r="N45" s="2"/>
      <c r="O45" s="19"/>
      <c r="T45" s="2"/>
      <c r="U45" s="5"/>
      <c r="V45" s="2"/>
    </row>
    <row r="46" spans="1:22">
      <c r="A46" s="5"/>
      <c r="B46" s="2"/>
      <c r="C46" s="2"/>
      <c r="D46" s="10"/>
      <c r="E46" s="19"/>
      <c r="F46" s="10"/>
      <c r="G46" s="10"/>
      <c r="H46" s="2"/>
      <c r="I46" s="2"/>
      <c r="J46" s="2"/>
      <c r="K46" s="2"/>
      <c r="L46" s="2"/>
    </row>
    <row r="47" spans="1:22">
      <c r="A47" s="5"/>
      <c r="B47" s="2"/>
      <c r="C47" s="2"/>
      <c r="D47" s="21"/>
      <c r="E47" s="25"/>
      <c r="F47" s="10"/>
      <c r="G47" s="10"/>
      <c r="H47" s="2"/>
      <c r="I47" s="2"/>
      <c r="J47" s="2"/>
      <c r="K47" s="2"/>
      <c r="L47" s="2"/>
      <c r="M47" s="2"/>
      <c r="N47" s="2"/>
    </row>
    <row r="48" spans="1:22">
      <c r="A48" s="5"/>
      <c r="B48" s="2"/>
      <c r="C48" s="2"/>
      <c r="F48" s="10"/>
      <c r="G48" s="10"/>
      <c r="H48" s="2"/>
      <c r="I48" s="2"/>
      <c r="J48" s="2"/>
      <c r="K48" s="2"/>
      <c r="L48" s="2"/>
      <c r="M48" s="2"/>
      <c r="N48" s="2"/>
      <c r="O48" s="19"/>
      <c r="U48" s="1"/>
    </row>
    <row r="49" spans="1:22">
      <c r="A49" s="5"/>
      <c r="B49" s="2"/>
      <c r="C49" s="2"/>
      <c r="E49" s="1"/>
      <c r="F49" s="10"/>
      <c r="G49" s="10"/>
      <c r="H49" s="2"/>
      <c r="I49" s="2"/>
      <c r="J49" s="2"/>
      <c r="K49" s="2"/>
      <c r="L49" s="2"/>
      <c r="M49" s="2"/>
      <c r="N49" s="2"/>
      <c r="O49" s="19"/>
      <c r="T49" s="2"/>
      <c r="U49" s="5"/>
      <c r="V49" s="2"/>
    </row>
    <row r="50" spans="1:22">
      <c r="A50" s="5"/>
      <c r="B50" s="2"/>
      <c r="C50" s="2"/>
      <c r="E50" s="1"/>
      <c r="F50" s="10"/>
      <c r="G50" s="10"/>
      <c r="H50" s="2"/>
      <c r="I50" s="2"/>
      <c r="J50" s="2"/>
      <c r="K50" s="2"/>
      <c r="L50" s="2"/>
      <c r="M50" s="2"/>
      <c r="N50" s="2"/>
    </row>
    <row r="51" spans="1:22">
      <c r="A51" s="5"/>
      <c r="B51" s="2"/>
      <c r="C51" s="2"/>
      <c r="D51" s="19" t="s">
        <v>20</v>
      </c>
      <c r="E51" s="19"/>
      <c r="F51" s="10"/>
      <c r="G51" s="10"/>
      <c r="H51" s="2"/>
      <c r="I51" s="2"/>
      <c r="J51" s="2"/>
      <c r="K51" s="2"/>
      <c r="L51" s="2"/>
      <c r="M51" s="2"/>
      <c r="N51" s="2"/>
    </row>
    <row r="52" spans="1:22">
      <c r="A52" s="5"/>
      <c r="B52" s="2"/>
      <c r="C52" s="2"/>
      <c r="D52" s="39"/>
      <c r="E52" s="39"/>
      <c r="F52" s="10"/>
      <c r="G52" s="10"/>
      <c r="H52" s="2"/>
      <c r="I52" s="2"/>
      <c r="J52" s="2"/>
      <c r="K52" s="2"/>
      <c r="L52" s="2"/>
      <c r="M52" s="2"/>
      <c r="N52" s="2"/>
    </row>
    <row r="53" spans="1:22">
      <c r="A53" s="5"/>
      <c r="B53" s="2"/>
      <c r="C53" s="2"/>
      <c r="D53" s="1"/>
      <c r="E53" s="1"/>
      <c r="F53" s="38"/>
      <c r="G53" s="10"/>
      <c r="H53" s="2"/>
      <c r="I53" s="2"/>
      <c r="J53" s="2"/>
      <c r="K53" s="2"/>
      <c r="L53" s="2"/>
      <c r="M53" s="2"/>
      <c r="N53" s="2"/>
    </row>
    <row r="54" spans="1:22">
      <c r="A54" s="5"/>
      <c r="B54" s="2"/>
      <c r="C54" s="2"/>
      <c r="D54" s="1"/>
      <c r="E54" s="1"/>
      <c r="F54" s="10"/>
      <c r="G54" s="10"/>
      <c r="H54" s="2"/>
      <c r="I54" s="2"/>
      <c r="J54" s="2"/>
      <c r="K54" s="2"/>
      <c r="L54" s="2"/>
      <c r="M54" s="2"/>
      <c r="N54" s="2"/>
    </row>
    <row r="55" spans="1:22">
      <c r="A55" s="5"/>
      <c r="B55" s="2"/>
      <c r="C55" s="2"/>
      <c r="F55" s="10"/>
      <c r="H55" s="2"/>
      <c r="I55" s="2"/>
      <c r="J55" s="2"/>
      <c r="K55" s="2"/>
      <c r="L55" s="2"/>
      <c r="M55" s="2"/>
      <c r="N55" s="2"/>
    </row>
    <row r="56" spans="1:22">
      <c r="A56" s="5"/>
      <c r="B56" s="2"/>
      <c r="C56" s="2"/>
      <c r="D56" s="5"/>
      <c r="E56" s="5"/>
      <c r="G56" s="2"/>
      <c r="H56" s="2"/>
      <c r="I56" s="2"/>
      <c r="J56" s="2"/>
      <c r="K56" s="2"/>
      <c r="L56" s="2"/>
      <c r="M56" s="2"/>
      <c r="N56" s="2"/>
    </row>
    <row r="57" spans="1:22">
      <c r="A57" s="5"/>
      <c r="B57" s="9"/>
      <c r="C57" s="9"/>
      <c r="D57" s="10"/>
      <c r="E57" s="9"/>
      <c r="F57" s="2"/>
      <c r="H57" s="2"/>
      <c r="I57" s="2"/>
      <c r="J57" s="2"/>
      <c r="K57" s="2"/>
      <c r="L57" s="2"/>
      <c r="M57" s="2"/>
      <c r="N57" s="2"/>
    </row>
    <row r="58" spans="1:22">
      <c r="A58" s="5"/>
      <c r="B58" s="2"/>
      <c r="C58" s="2"/>
      <c r="D58" s="10"/>
      <c r="E58" s="9"/>
      <c r="H58" s="2"/>
      <c r="I58" s="2"/>
      <c r="J58" s="2"/>
      <c r="K58" s="2"/>
      <c r="L58" s="2"/>
      <c r="M58" s="2"/>
      <c r="N58" s="2"/>
    </row>
    <row r="59" spans="1:22">
      <c r="A59" s="5"/>
      <c r="B59" s="2"/>
      <c r="C59" s="2"/>
      <c r="D59" s="10"/>
      <c r="E59" s="9"/>
      <c r="G59" s="2"/>
      <c r="H59" s="2"/>
      <c r="I59" s="2"/>
      <c r="J59" s="2"/>
      <c r="K59" s="2"/>
      <c r="L59" s="2"/>
      <c r="M59" s="2"/>
      <c r="N59" s="2"/>
    </row>
    <row r="60" spans="1:22">
      <c r="A60" s="5"/>
      <c r="B60" s="2"/>
      <c r="C60" s="2"/>
      <c r="D60" s="5"/>
      <c r="E60" s="5"/>
      <c r="F60" s="2"/>
      <c r="G60" s="2"/>
      <c r="H60" s="2"/>
      <c r="I60" s="2"/>
      <c r="J60" s="2"/>
      <c r="K60" s="2"/>
      <c r="L60" s="2"/>
      <c r="M60" s="2"/>
      <c r="N60" s="2"/>
    </row>
    <row r="61" spans="1:22">
      <c r="A61" s="5"/>
      <c r="B61" s="2"/>
      <c r="C61" s="2"/>
      <c r="D61" s="5"/>
      <c r="E61" s="5"/>
      <c r="F61" s="2"/>
      <c r="G61" s="2"/>
      <c r="H61" s="2"/>
      <c r="I61" s="2"/>
      <c r="J61" s="2"/>
      <c r="K61" s="2"/>
      <c r="L61" s="2"/>
      <c r="M61" s="2"/>
      <c r="N61" s="2"/>
    </row>
    <row r="62" spans="1:22">
      <c r="A62" s="5"/>
      <c r="B62" s="2"/>
      <c r="C62" s="2"/>
      <c r="D62" s="5"/>
      <c r="E62" s="5"/>
      <c r="F62" s="2"/>
      <c r="G62" s="2"/>
      <c r="H62" s="2"/>
      <c r="I62" s="2"/>
      <c r="J62" s="2"/>
      <c r="K62" s="2"/>
      <c r="L62" s="2"/>
      <c r="M62" s="2"/>
      <c r="N62" s="2"/>
    </row>
    <row r="63" spans="1:22">
      <c r="A63" s="5"/>
      <c r="B63" s="2"/>
      <c r="C63" s="2"/>
      <c r="D63" s="5"/>
      <c r="E63" s="5"/>
      <c r="F63" s="2"/>
      <c r="G63" s="2"/>
      <c r="H63" s="2"/>
      <c r="I63" s="2"/>
      <c r="J63" s="2"/>
      <c r="K63" s="2"/>
      <c r="L63" s="2"/>
      <c r="M63" s="2"/>
      <c r="N63" s="2"/>
    </row>
    <row r="64" spans="1:22">
      <c r="A64" s="5"/>
      <c r="B64" s="2"/>
      <c r="C64" s="2"/>
      <c r="D64" s="5"/>
      <c r="E64" s="5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5"/>
      <c r="B65" s="2"/>
      <c r="C65" s="2"/>
      <c r="D65" s="5"/>
      <c r="E65" s="5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5"/>
      <c r="B66" s="9"/>
      <c r="C66" s="9"/>
      <c r="D66" s="5"/>
      <c r="E66" s="5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D67" s="5"/>
      <c r="E67" s="5"/>
      <c r="F67" s="2"/>
      <c r="G67" s="2"/>
      <c r="M67" s="2"/>
      <c r="N67" s="2"/>
    </row>
    <row r="68" spans="1:14">
      <c r="B68" s="2"/>
      <c r="C68" s="2"/>
      <c r="D68" s="5"/>
      <c r="E68" s="5"/>
      <c r="F68" s="2"/>
      <c r="G68" s="2"/>
      <c r="M68" s="2"/>
      <c r="N68" s="2"/>
    </row>
    <row r="69" spans="1:14">
      <c r="B69" s="2"/>
      <c r="C69" s="2"/>
      <c r="D69" s="5"/>
      <c r="E69" s="5"/>
      <c r="F69" s="2"/>
      <c r="G69" s="2"/>
      <c r="M69" s="2"/>
      <c r="N69" s="2"/>
    </row>
    <row r="70" spans="1:14">
      <c r="D70" s="5"/>
      <c r="E70" s="5"/>
      <c r="F70" s="2"/>
      <c r="G70" s="2"/>
      <c r="M70" s="2"/>
      <c r="N70" s="2"/>
    </row>
    <row r="71" spans="1:14">
      <c r="B71" s="2"/>
      <c r="C71" s="2"/>
      <c r="D71" s="5"/>
      <c r="E71" s="5"/>
      <c r="F71" s="2"/>
      <c r="G71" s="2"/>
      <c r="M71" s="2"/>
      <c r="N71" s="2"/>
    </row>
    <row r="72" spans="1:14">
      <c r="B72" s="9"/>
      <c r="C72" s="9"/>
      <c r="D72" s="10"/>
      <c r="E72" s="10"/>
      <c r="F72" s="2"/>
      <c r="G72" s="2"/>
      <c r="N72" s="2"/>
    </row>
    <row r="73" spans="1:14">
      <c r="B73" s="9"/>
      <c r="C73" s="9"/>
      <c r="D73" s="5"/>
      <c r="E73" s="5"/>
      <c r="F73" s="2"/>
      <c r="G73" s="2"/>
      <c r="N73" s="2"/>
    </row>
    <row r="74" spans="1:14">
      <c r="D74" s="5"/>
      <c r="E74" s="5"/>
      <c r="F74" s="2"/>
      <c r="G74" s="2"/>
      <c r="N74" s="2"/>
    </row>
    <row r="75" spans="1:14">
      <c r="B75" s="2"/>
      <c r="C75" s="2"/>
      <c r="D75" s="5"/>
      <c r="E75" s="5"/>
      <c r="F75" s="2"/>
      <c r="G75" s="2"/>
      <c r="N75" s="2"/>
    </row>
    <row r="76" spans="1:14">
      <c r="D76" s="5"/>
      <c r="E76" s="5"/>
      <c r="F76" s="2"/>
      <c r="G76" s="2"/>
      <c r="N76" s="2"/>
    </row>
    <row r="77" spans="1:14">
      <c r="D77" s="5"/>
      <c r="E77" s="5"/>
      <c r="F77" s="2"/>
      <c r="G77" s="2"/>
      <c r="N77" s="2"/>
    </row>
    <row r="78" spans="1:14">
      <c r="D78" s="5"/>
      <c r="E78" s="5"/>
      <c r="F78" s="2"/>
      <c r="G78" s="2"/>
      <c r="N78" s="2"/>
    </row>
    <row r="79" spans="1:14">
      <c r="D79" s="5"/>
      <c r="E79" s="5"/>
      <c r="F79" s="2"/>
      <c r="G79" s="2"/>
      <c r="N79" s="2"/>
    </row>
    <row r="80" spans="1:14">
      <c r="D80" s="5"/>
      <c r="E80" s="5"/>
      <c r="F80" s="2"/>
      <c r="G80" s="2"/>
      <c r="N80" s="2"/>
    </row>
    <row r="81" spans="4:14">
      <c r="D81" s="10"/>
      <c r="E81" s="10"/>
      <c r="F81" s="2"/>
      <c r="G81" s="2"/>
      <c r="N81" s="2"/>
    </row>
    <row r="82" spans="4:14">
      <c r="D82" s="1"/>
      <c r="E82" s="1"/>
      <c r="F82" s="2"/>
      <c r="N82" s="2"/>
    </row>
    <row r="83" spans="4:14">
      <c r="D83" s="5"/>
      <c r="E83" s="5"/>
      <c r="N83" s="2"/>
    </row>
    <row r="84" spans="4:14">
      <c r="D84" s="5"/>
      <c r="E84" s="5"/>
    </row>
    <row r="85" spans="4:14">
      <c r="D85" s="1"/>
      <c r="E85" s="1"/>
    </row>
    <row r="86" spans="4:14">
      <c r="D86" s="5"/>
      <c r="E86" s="5"/>
    </row>
    <row r="87" spans="4:14">
      <c r="D87" s="10"/>
      <c r="E87" s="10"/>
    </row>
    <row r="88" spans="4:14">
      <c r="D88" s="10"/>
      <c r="E88" s="10"/>
    </row>
    <row r="89" spans="4:14">
      <c r="D89" s="1"/>
      <c r="E89" s="1"/>
    </row>
    <row r="90" spans="4:14">
      <c r="D90" s="5"/>
      <c r="E90" s="5"/>
    </row>
    <row r="91" spans="4:14">
      <c r="D91" s="1"/>
      <c r="E91" s="1"/>
    </row>
    <row r="92" spans="4:14">
      <c r="D92" s="1"/>
      <c r="E92" s="1"/>
    </row>
  </sheetData>
  <sortState ref="B8:M37">
    <sortCondition descending="1" ref="L8:L37"/>
    <sortCondition descending="1" ref="K8:K37"/>
    <sortCondition descending="1" ref="J8:J37"/>
    <sortCondition descending="1" ref="I8:I37"/>
  </sortState>
  <mergeCells count="4">
    <mergeCell ref="B7:C7"/>
    <mergeCell ref="A2:M2"/>
    <mergeCell ref="J5:L5"/>
    <mergeCell ref="A4:M4"/>
  </mergeCells>
  <phoneticPr fontId="0" type="noConversion"/>
  <pageMargins left="0.56999999999999995" right="0.38" top="0.98425196850393704" bottom="0.98425196850393704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83"/>
  <sheetViews>
    <sheetView tabSelected="1" topLeftCell="A15" zoomScale="150" zoomScaleNormal="150" workbookViewId="0">
      <selection activeCell="C39" sqref="C39:C40"/>
    </sheetView>
  </sheetViews>
  <sheetFormatPr defaultRowHeight="12.75"/>
  <cols>
    <col min="1" max="1" width="23.5703125" customWidth="1"/>
    <col min="2" max="2" width="13.5703125" customWidth="1"/>
    <col min="3" max="3" width="12.7109375" bestFit="1" customWidth="1"/>
    <col min="4" max="4" width="7.140625" customWidth="1"/>
    <col min="5" max="5" width="16.5703125" bestFit="1" customWidth="1"/>
    <col min="8" max="8" width="21.5703125" customWidth="1"/>
  </cols>
  <sheetData>
    <row r="2" spans="1:14" ht="18">
      <c r="A2" s="87" t="s">
        <v>65</v>
      </c>
      <c r="B2" s="87"/>
      <c r="C2" s="87"/>
      <c r="D2" s="87"/>
      <c r="E2" s="87"/>
      <c r="F2" s="57"/>
    </row>
    <row r="3" spans="1:14">
      <c r="A3" s="39"/>
      <c r="B3" s="39"/>
      <c r="C3" s="39"/>
      <c r="D3" s="39"/>
      <c r="E3" s="39"/>
    </row>
    <row r="4" spans="1:14">
      <c r="A4" s="91" t="s">
        <v>53</v>
      </c>
      <c r="B4" s="91"/>
      <c r="C4" s="91"/>
      <c r="D4" s="91"/>
      <c r="E4" s="91"/>
    </row>
    <row r="5" spans="1:14">
      <c r="E5" s="65" t="s">
        <v>66</v>
      </c>
    </row>
    <row r="6" spans="1:14">
      <c r="H6" s="2"/>
      <c r="I6" s="5"/>
      <c r="J6" s="2"/>
    </row>
    <row r="7" spans="1:14">
      <c r="A7" s="4" t="s">
        <v>18</v>
      </c>
      <c r="B7" s="89" t="s">
        <v>1</v>
      </c>
      <c r="C7" s="89"/>
      <c r="D7" s="4" t="s">
        <v>2</v>
      </c>
      <c r="E7" s="4" t="s">
        <v>3</v>
      </c>
      <c r="H7" s="2"/>
      <c r="I7" s="5"/>
      <c r="J7" s="2"/>
    </row>
    <row r="8" spans="1:14">
      <c r="A8" s="22"/>
      <c r="B8" s="22"/>
      <c r="C8" s="22"/>
      <c r="D8" s="22"/>
      <c r="E8" s="22"/>
      <c r="H8" s="2"/>
      <c r="I8" s="5"/>
      <c r="J8" s="2"/>
    </row>
    <row r="9" spans="1:14" ht="15.75" customHeight="1">
      <c r="A9" s="24" t="s">
        <v>19</v>
      </c>
      <c r="B9" s="86" t="s">
        <v>111</v>
      </c>
      <c r="C9" s="86" t="s">
        <v>102</v>
      </c>
      <c r="D9" s="84">
        <v>2002</v>
      </c>
      <c r="E9" s="53" t="s">
        <v>85</v>
      </c>
      <c r="F9" s="2"/>
      <c r="G9" s="2"/>
      <c r="H9" s="5"/>
      <c r="I9" s="18"/>
      <c r="L9" s="2"/>
      <c r="M9" s="5"/>
      <c r="N9" s="2"/>
    </row>
    <row r="10" spans="1:14">
      <c r="A10" s="24"/>
      <c r="B10" s="9"/>
      <c r="C10" s="9"/>
      <c r="D10" s="1"/>
      <c r="E10" s="44"/>
      <c r="F10" s="2"/>
      <c r="G10" s="2"/>
      <c r="H10" s="5"/>
      <c r="I10" s="18"/>
      <c r="L10" s="2"/>
      <c r="M10" s="5"/>
      <c r="N10" s="2"/>
    </row>
    <row r="11" spans="1:14">
      <c r="A11" s="55" t="s">
        <v>26</v>
      </c>
      <c r="B11" s="9" t="s">
        <v>23</v>
      </c>
      <c r="C11" s="9" t="s">
        <v>57</v>
      </c>
      <c r="D11" s="84">
        <v>1987</v>
      </c>
      <c r="E11" s="53" t="s">
        <v>55</v>
      </c>
      <c r="F11" s="37" t="s">
        <v>20</v>
      </c>
      <c r="G11" s="37"/>
      <c r="H11" s="5"/>
      <c r="I11" s="18"/>
      <c r="L11" s="2"/>
      <c r="M11" s="5"/>
      <c r="N11" s="2"/>
    </row>
    <row r="12" spans="1:14">
      <c r="A12" s="55"/>
      <c r="B12" s="9" t="s">
        <v>88</v>
      </c>
      <c r="C12" s="9" t="s">
        <v>89</v>
      </c>
      <c r="D12" s="84">
        <v>2002</v>
      </c>
      <c r="E12" s="53" t="s">
        <v>85</v>
      </c>
      <c r="F12" s="37"/>
      <c r="G12" s="37"/>
      <c r="H12" s="75"/>
      <c r="I12" s="18"/>
      <c r="L12" s="2"/>
      <c r="M12" s="75"/>
      <c r="N12" s="2"/>
    </row>
    <row r="13" spans="1:14">
      <c r="A13" s="55"/>
      <c r="B13" s="9"/>
      <c r="C13" s="9"/>
      <c r="D13" s="1"/>
      <c r="E13" s="53"/>
      <c r="F13" s="37"/>
      <c r="G13" s="37"/>
      <c r="H13" s="5"/>
      <c r="I13" s="18"/>
      <c r="L13" s="2"/>
      <c r="M13" s="5"/>
      <c r="N13" s="2"/>
    </row>
    <row r="14" spans="1:14">
      <c r="A14" s="56" t="s">
        <v>25</v>
      </c>
      <c r="B14" s="82" t="s">
        <v>103</v>
      </c>
      <c r="C14" s="82" t="s">
        <v>104</v>
      </c>
      <c r="D14" s="84">
        <v>2004</v>
      </c>
      <c r="E14" s="53" t="s">
        <v>85</v>
      </c>
      <c r="H14" s="2"/>
      <c r="I14" s="5"/>
      <c r="J14" s="2"/>
    </row>
    <row r="15" spans="1:14">
      <c r="A15" s="56"/>
      <c r="B15" s="9" t="s">
        <v>60</v>
      </c>
      <c r="C15" s="9" t="s">
        <v>61</v>
      </c>
      <c r="D15" s="84">
        <v>1948</v>
      </c>
      <c r="E15" s="19" t="s">
        <v>22</v>
      </c>
      <c r="H15" s="2"/>
      <c r="I15" s="69"/>
      <c r="J15" s="2"/>
    </row>
    <row r="16" spans="1:14">
      <c r="A16" s="56"/>
      <c r="B16" s="9" t="s">
        <v>121</v>
      </c>
      <c r="C16" s="9" t="s">
        <v>122</v>
      </c>
      <c r="D16" s="84">
        <v>1972</v>
      </c>
      <c r="E16" s="53" t="s">
        <v>22</v>
      </c>
      <c r="H16" s="2"/>
      <c r="I16" s="75"/>
      <c r="J16" s="2"/>
    </row>
    <row r="17" spans="1:10">
      <c r="A17" s="56"/>
      <c r="B17" s="37" t="s">
        <v>105</v>
      </c>
      <c r="C17" s="37" t="s">
        <v>106</v>
      </c>
      <c r="D17" s="84">
        <v>2000</v>
      </c>
      <c r="E17" s="53" t="s">
        <v>85</v>
      </c>
      <c r="H17" s="2"/>
      <c r="I17" s="85"/>
      <c r="J17" s="2"/>
    </row>
    <row r="18" spans="1:10">
      <c r="A18" s="56"/>
      <c r="B18" s="9" t="s">
        <v>78</v>
      </c>
      <c r="C18" s="9" t="s">
        <v>79</v>
      </c>
      <c r="D18" s="10">
        <v>1958</v>
      </c>
      <c r="E18" s="29" t="s">
        <v>80</v>
      </c>
      <c r="H18" s="2"/>
      <c r="I18" s="85"/>
      <c r="J18" s="2"/>
    </row>
    <row r="19" spans="1:10">
      <c r="A19" s="56"/>
      <c r="B19" s="37" t="s">
        <v>44</v>
      </c>
      <c r="C19" s="37" t="s">
        <v>62</v>
      </c>
      <c r="D19" s="84">
        <v>1966</v>
      </c>
      <c r="E19" s="53" t="s">
        <v>107</v>
      </c>
      <c r="H19" s="2"/>
      <c r="I19" s="85"/>
      <c r="J19" s="2"/>
    </row>
    <row r="20" spans="1:10">
      <c r="A20" s="56"/>
      <c r="B20" s="9" t="s">
        <v>123</v>
      </c>
      <c r="C20" s="9" t="s">
        <v>124</v>
      </c>
      <c r="D20" s="84">
        <v>2000</v>
      </c>
      <c r="E20" s="53" t="s">
        <v>56</v>
      </c>
      <c r="H20" s="2"/>
      <c r="I20" s="75"/>
      <c r="J20" s="2"/>
    </row>
    <row r="21" spans="1:10">
      <c r="A21" s="56"/>
      <c r="B21" s="9" t="s">
        <v>127</v>
      </c>
      <c r="C21" s="9" t="s">
        <v>128</v>
      </c>
      <c r="D21" s="84">
        <v>1965</v>
      </c>
      <c r="E21" s="53" t="s">
        <v>85</v>
      </c>
      <c r="H21" s="2"/>
      <c r="I21" s="85"/>
      <c r="J21" s="2"/>
    </row>
    <row r="22" spans="1:10">
      <c r="A22" s="56"/>
      <c r="B22" s="9" t="s">
        <v>68</v>
      </c>
      <c r="C22" s="9" t="s">
        <v>69</v>
      </c>
      <c r="D22" s="84">
        <v>1939</v>
      </c>
      <c r="E22" s="53" t="s">
        <v>22</v>
      </c>
      <c r="H22" s="2"/>
      <c r="I22" s="85"/>
      <c r="J22" s="2"/>
    </row>
    <row r="23" spans="1:10">
      <c r="A23" s="56"/>
      <c r="B23" s="9" t="s">
        <v>21</v>
      </c>
      <c r="C23" s="9" t="s">
        <v>54</v>
      </c>
      <c r="D23" s="84">
        <v>1971</v>
      </c>
      <c r="E23" s="53" t="s">
        <v>55</v>
      </c>
      <c r="H23" s="2"/>
      <c r="I23" s="85"/>
      <c r="J23" s="2"/>
    </row>
    <row r="24" spans="1:10">
      <c r="A24" s="18"/>
      <c r="B24" s="46"/>
      <c r="C24" s="46"/>
      <c r="D24" s="1"/>
      <c r="E24" s="44"/>
      <c r="H24" s="2"/>
      <c r="I24" s="5"/>
      <c r="J24" s="2"/>
    </row>
    <row r="25" spans="1:10">
      <c r="A25" s="56" t="s">
        <v>27</v>
      </c>
      <c r="B25" s="9" t="s">
        <v>70</v>
      </c>
      <c r="C25" s="9" t="s">
        <v>71</v>
      </c>
      <c r="D25" s="84">
        <v>2003</v>
      </c>
      <c r="E25" s="53" t="s">
        <v>22</v>
      </c>
      <c r="H25" s="2"/>
      <c r="I25" s="5"/>
      <c r="J25" s="2"/>
    </row>
    <row r="26" spans="1:10">
      <c r="A26" s="56"/>
      <c r="B26" s="9" t="s">
        <v>98</v>
      </c>
      <c r="C26" s="9" t="s">
        <v>99</v>
      </c>
      <c r="D26" s="84">
        <v>1997</v>
      </c>
      <c r="E26" s="53" t="s">
        <v>80</v>
      </c>
      <c r="H26" s="2"/>
      <c r="I26" s="85"/>
      <c r="J26" s="2"/>
    </row>
    <row r="27" spans="1:10">
      <c r="B27" s="9" t="s">
        <v>83</v>
      </c>
      <c r="C27" s="9" t="s">
        <v>84</v>
      </c>
      <c r="D27" s="84">
        <v>2003</v>
      </c>
      <c r="E27" s="53" t="s">
        <v>85</v>
      </c>
      <c r="H27" s="2"/>
      <c r="I27" s="5"/>
      <c r="J27" s="2"/>
    </row>
    <row r="28" spans="1:10">
      <c r="B28" s="71" t="s">
        <v>112</v>
      </c>
      <c r="C28" s="71" t="s">
        <v>113</v>
      </c>
      <c r="D28" s="84">
        <v>1986</v>
      </c>
      <c r="E28" s="19" t="s">
        <v>55</v>
      </c>
      <c r="H28" s="2"/>
      <c r="I28" s="85"/>
      <c r="J28" s="2"/>
    </row>
    <row r="29" spans="1:10">
      <c r="B29" s="82" t="s">
        <v>100</v>
      </c>
      <c r="C29" s="82" t="s">
        <v>101</v>
      </c>
      <c r="D29" s="84">
        <v>1994</v>
      </c>
      <c r="E29" s="53" t="s">
        <v>80</v>
      </c>
      <c r="H29" s="2"/>
      <c r="I29" s="85"/>
      <c r="J29" s="2"/>
    </row>
    <row r="30" spans="1:10">
      <c r="B30" s="9" t="s">
        <v>81</v>
      </c>
      <c r="C30" s="9" t="s">
        <v>82</v>
      </c>
      <c r="D30" s="84">
        <v>1991</v>
      </c>
      <c r="E30" s="53" t="s">
        <v>80</v>
      </c>
      <c r="H30" s="2"/>
      <c r="I30" s="85"/>
      <c r="J30" s="2"/>
    </row>
    <row r="31" spans="1:10">
      <c r="B31" s="9" t="s">
        <v>125</v>
      </c>
      <c r="C31" s="9" t="s">
        <v>126</v>
      </c>
      <c r="D31" s="84">
        <v>1978</v>
      </c>
      <c r="E31" s="53" t="s">
        <v>134</v>
      </c>
      <c r="H31" s="2"/>
      <c r="I31" s="85"/>
      <c r="J31" s="2"/>
    </row>
    <row r="32" spans="1:10">
      <c r="B32" s="9" t="s">
        <v>86</v>
      </c>
      <c r="C32" s="9" t="s">
        <v>87</v>
      </c>
      <c r="D32" s="84">
        <v>2003</v>
      </c>
      <c r="E32" s="53" t="s">
        <v>85</v>
      </c>
      <c r="H32" s="2"/>
      <c r="I32" s="85"/>
      <c r="J32" s="2"/>
    </row>
    <row r="33" spans="1:10">
      <c r="B33" s="71" t="s">
        <v>76</v>
      </c>
      <c r="C33" s="71" t="s">
        <v>77</v>
      </c>
      <c r="D33" s="84">
        <v>1997</v>
      </c>
      <c r="E33" s="53" t="s">
        <v>80</v>
      </c>
      <c r="H33" s="2"/>
      <c r="I33" s="5"/>
      <c r="J33" s="2"/>
    </row>
    <row r="34" spans="1:10">
      <c r="A34" s="32"/>
      <c r="B34" s="9" t="s">
        <v>94</v>
      </c>
      <c r="C34" s="9" t="s">
        <v>95</v>
      </c>
      <c r="D34" s="84">
        <v>2002</v>
      </c>
      <c r="E34" s="53" t="s">
        <v>22</v>
      </c>
      <c r="H34" s="2"/>
      <c r="I34" s="5"/>
      <c r="J34" s="2"/>
    </row>
    <row r="35" spans="1:10">
      <c r="A35" s="32"/>
      <c r="B35" s="43" t="s">
        <v>74</v>
      </c>
      <c r="C35" s="43" t="s">
        <v>75</v>
      </c>
      <c r="D35" s="84">
        <v>2000</v>
      </c>
      <c r="E35" s="53" t="s">
        <v>22</v>
      </c>
      <c r="H35" s="2"/>
      <c r="I35" s="73"/>
      <c r="J35" s="2"/>
    </row>
    <row r="36" spans="1:10">
      <c r="A36" s="32"/>
      <c r="B36" s="37" t="s">
        <v>72</v>
      </c>
      <c r="C36" s="37" t="s">
        <v>73</v>
      </c>
      <c r="D36" s="84">
        <v>1999</v>
      </c>
      <c r="E36" s="53" t="s">
        <v>22</v>
      </c>
      <c r="G36" s="9"/>
      <c r="H36" s="9"/>
      <c r="I36" s="84"/>
      <c r="J36" s="53"/>
    </row>
    <row r="37" spans="1:10">
      <c r="A37" s="32"/>
      <c r="B37" s="9" t="s">
        <v>114</v>
      </c>
      <c r="C37" s="9" t="s">
        <v>93</v>
      </c>
      <c r="D37" s="84">
        <v>2002</v>
      </c>
      <c r="E37" s="53" t="s">
        <v>22</v>
      </c>
      <c r="H37" s="2"/>
      <c r="I37" s="85"/>
      <c r="J37" s="2"/>
    </row>
    <row r="38" spans="1:10">
      <c r="A38" s="32"/>
      <c r="B38" s="66" t="s">
        <v>43</v>
      </c>
      <c r="C38" s="66" t="s">
        <v>59</v>
      </c>
      <c r="D38" s="84">
        <v>1974</v>
      </c>
      <c r="E38" s="53" t="s">
        <v>22</v>
      </c>
      <c r="H38" s="2"/>
      <c r="I38" s="85"/>
      <c r="J38" s="2"/>
    </row>
    <row r="39" spans="1:10">
      <c r="A39" s="32"/>
      <c r="B39" s="71" t="s">
        <v>129</v>
      </c>
      <c r="C39" s="71" t="s">
        <v>130</v>
      </c>
      <c r="D39" s="84">
        <v>2002</v>
      </c>
      <c r="E39" s="53" t="s">
        <v>55</v>
      </c>
      <c r="H39" s="2"/>
      <c r="I39" s="85"/>
      <c r="J39" s="2"/>
    </row>
    <row r="40" spans="1:10">
      <c r="A40" s="32"/>
      <c r="B40" s="71" t="s">
        <v>131</v>
      </c>
      <c r="C40" s="71" t="s">
        <v>132</v>
      </c>
      <c r="D40" s="84">
        <v>2004</v>
      </c>
      <c r="E40" s="53" t="s">
        <v>55</v>
      </c>
      <c r="H40" s="2"/>
      <c r="I40" s="69"/>
      <c r="J40" s="2"/>
    </row>
    <row r="41" spans="1:10">
      <c r="A41" s="32"/>
      <c r="B41" s="9" t="s">
        <v>96</v>
      </c>
      <c r="C41" s="9" t="s">
        <v>97</v>
      </c>
      <c r="D41" s="84">
        <v>1956</v>
      </c>
      <c r="E41" s="53" t="s">
        <v>22</v>
      </c>
      <c r="H41" s="2"/>
      <c r="I41" s="85"/>
      <c r="J41" s="2"/>
    </row>
    <row r="42" spans="1:10">
      <c r="A42" s="32"/>
      <c r="B42" s="71"/>
      <c r="C42" s="9"/>
      <c r="D42" s="84"/>
      <c r="E42" s="53"/>
      <c r="H42" s="2"/>
      <c r="I42" s="85"/>
      <c r="J42" s="2"/>
    </row>
    <row r="43" spans="1:10" hidden="1">
      <c r="B43" s="9"/>
      <c r="C43" s="9"/>
      <c r="D43" s="1"/>
      <c r="E43" s="53"/>
      <c r="F43" s="7"/>
      <c r="H43" s="2"/>
      <c r="I43" s="5"/>
      <c r="J43" s="2"/>
    </row>
    <row r="44" spans="1:10">
      <c r="F44" s="1"/>
      <c r="H44" s="2"/>
      <c r="I44" s="5"/>
      <c r="J44" s="2"/>
    </row>
    <row r="45" spans="1:10">
      <c r="A45" s="9" t="s">
        <v>17</v>
      </c>
      <c r="D45" s="5"/>
      <c r="E45" s="2"/>
      <c r="F45" s="1"/>
      <c r="H45" s="2"/>
      <c r="I45" s="5"/>
      <c r="J45" s="2"/>
    </row>
    <row r="46" spans="1:10">
      <c r="A46" s="9" t="s">
        <v>136</v>
      </c>
      <c r="D46" s="69"/>
      <c r="E46" s="2"/>
      <c r="F46" s="68"/>
      <c r="H46" s="2"/>
      <c r="I46" s="69"/>
      <c r="J46" s="2"/>
    </row>
    <row r="47" spans="1:10">
      <c r="A47" s="9" t="s">
        <v>137</v>
      </c>
      <c r="F47" s="1"/>
      <c r="H47" s="2"/>
      <c r="I47" s="5"/>
      <c r="J47" s="2"/>
    </row>
    <row r="48" spans="1:10">
      <c r="A48" s="38" t="s">
        <v>138</v>
      </c>
      <c r="F48" s="2"/>
    </row>
    <row r="49" spans="1:6">
      <c r="A49" s="2"/>
      <c r="F49" s="2"/>
    </row>
    <row r="50" spans="1:6">
      <c r="A50" s="2"/>
      <c r="F50" s="2"/>
    </row>
    <row r="51" spans="1:6">
      <c r="A51" s="2"/>
      <c r="F51" s="2"/>
    </row>
    <row r="52" spans="1:6">
      <c r="A52" s="2"/>
      <c r="F52" s="2"/>
    </row>
    <row r="53" spans="1:6">
      <c r="A53" s="2"/>
      <c r="B53" s="2"/>
      <c r="C53" s="2"/>
      <c r="D53" s="5"/>
      <c r="E53" s="2"/>
      <c r="F53" s="2"/>
    </row>
    <row r="54" spans="1:6">
      <c r="A54" s="2"/>
      <c r="F54" s="2"/>
    </row>
    <row r="55" spans="1:6">
      <c r="A55" s="2"/>
      <c r="F55" s="2"/>
    </row>
    <row r="56" spans="1:6">
      <c r="A56" s="2"/>
      <c r="F56" s="2"/>
    </row>
    <row r="57" spans="1:6">
      <c r="A57" s="2"/>
      <c r="F57" s="2"/>
    </row>
    <row r="58" spans="1:6">
      <c r="A58" s="2"/>
      <c r="F58" s="2"/>
    </row>
    <row r="59" spans="1:6">
      <c r="A59" s="2"/>
      <c r="F59" s="2"/>
    </row>
    <row r="60" spans="1:6">
      <c r="A60" s="2"/>
      <c r="F60" s="2"/>
    </row>
    <row r="61" spans="1:6">
      <c r="A61" s="2"/>
      <c r="B61" s="2"/>
      <c r="C61" s="2"/>
      <c r="D61" s="5"/>
      <c r="E61" s="2"/>
      <c r="F61" s="2"/>
    </row>
    <row r="62" spans="1:6">
      <c r="A62" s="2"/>
      <c r="F62" s="2"/>
    </row>
    <row r="63" spans="1:6">
      <c r="A63" s="2"/>
      <c r="F63" s="2"/>
    </row>
    <row r="64" spans="1:6">
      <c r="A64" s="2"/>
      <c r="F64" s="2"/>
    </row>
    <row r="65" spans="1:6">
      <c r="A65" s="2"/>
      <c r="F65" s="2"/>
    </row>
    <row r="66" spans="1:6">
      <c r="A66" s="2"/>
      <c r="F66" s="2"/>
    </row>
    <row r="67" spans="1:6">
      <c r="A67" s="2"/>
      <c r="F67" s="2"/>
    </row>
    <row r="68" spans="1:6">
      <c r="A68" s="2"/>
      <c r="B68" s="2"/>
      <c r="C68" s="2"/>
      <c r="D68" s="5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F79" s="2"/>
    </row>
    <row r="80" spans="1:6">
      <c r="F80" s="2"/>
    </row>
    <row r="81" spans="6:6">
      <c r="F81" s="2"/>
    </row>
    <row r="82" spans="6:6">
      <c r="F82" s="2"/>
    </row>
    <row r="83" spans="6:6">
      <c r="F83" s="2"/>
    </row>
  </sheetData>
  <mergeCells count="3">
    <mergeCell ref="B7:C7"/>
    <mergeCell ref="A2:E2"/>
    <mergeCell ref="A4:E4"/>
  </mergeCells>
  <phoneticPr fontId="0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5</vt:i4>
      </vt:variant>
    </vt:vector>
  </HeadingPairs>
  <TitlesOfParts>
    <vt:vector size="9" baseType="lpstr">
      <vt:lpstr>Standard</vt:lpstr>
      <vt:lpstr>Turniir</vt:lpstr>
      <vt:lpstr>Lamades</vt:lpstr>
      <vt:lpstr>1 lask</vt:lpstr>
      <vt:lpstr>Standard!midaon</vt:lpstr>
      <vt:lpstr>Lamades!nidaon</vt:lpstr>
      <vt:lpstr>'1 lask'!Prindiala</vt:lpstr>
      <vt:lpstr>Turniir!Saaremaa</vt:lpstr>
      <vt:lpstr>'1 lask'!sssss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Saaremaa Sügis '97</dc:title>
  <dc:creator>Rene' Kivi</dc:creator>
  <cp:lastModifiedBy>Tiit Malõh</cp:lastModifiedBy>
  <cp:lastPrinted>2018-09-30T12:20:00Z</cp:lastPrinted>
  <dcterms:created xsi:type="dcterms:W3CDTF">1998-05-08T09:16:06Z</dcterms:created>
  <dcterms:modified xsi:type="dcterms:W3CDTF">2018-09-30T16:06:48Z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-376773171</vt:i4>
  </property>
  <property fmtid="{D5CDD505-2E9C-101B-9397-08002B2CF9AE}" pid="3" name="_EmailSubject">
    <vt:lpwstr>SS 06</vt:lpwstr>
  </property>
  <property fmtid="{D5CDD505-2E9C-101B-9397-08002B2CF9AE}" pid="4" name="_AuthorEmail">
    <vt:lpwstr>renza@tt.ee</vt:lpwstr>
  </property>
  <property fmtid="{D5CDD505-2E9C-101B-9397-08002B2CF9AE}" pid="5" name="_AuthorEmailDisplayName">
    <vt:lpwstr>Rene' Kivi</vt:lpwstr>
  </property>
  <property fmtid="{D5CDD505-2E9C-101B-9397-08002B2CF9AE}" pid="6" name="_ReviewingToolsShownOnce">
    <vt:lpwstr/>
  </property>
</Properties>
</file>